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pejcinovic.MSPM\Downloads\MDOMSP www\Plan DI 18-20\"/>
    </mc:Choice>
  </mc:AlternateContent>
  <workbookProtection workbookAlgorithmName="SHA-512" workbookHashValue="SK0W9+/QrjT6CT5QZJEpTGGDoHDngmIszxKXdCOU7iup0ByDtR/4Aivu0wO5ZfJgbQOxkpEUckfDC03tEJcliw==" workbookSaltValue="fubvGk6OcS1/Zj8qdNSdQA==" workbookSpinCount="100000" lockStructure="1"/>
  <bookViews>
    <workbookView xWindow="0" yWindow="0" windowWidth="28800" windowHeight="12300"/>
  </bookViews>
  <sheets>
    <sheet name="djeca bez skrbi" sheetId="6" r:id="rId1"/>
    <sheet name="djeca PUP" sheetId="4" r:id="rId2"/>
    <sheet name=" djeca PUP (2)" sheetId="9" r:id="rId3"/>
    <sheet name="djeca s teškoćama" sheetId="5" r:id="rId4"/>
    <sheet name="odrasle osobe int i dr " sheetId="2" r:id="rId5"/>
    <sheet name="odrasle s mentalnim" sheetId="3" r:id="rId6"/>
    <sheet name="mentalna 2017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7" l="1"/>
  <c r="N33" i="7"/>
  <c r="N30" i="7"/>
  <c r="N31" i="7"/>
  <c r="N29" i="7"/>
  <c r="N27" i="7"/>
  <c r="N26" i="7"/>
  <c r="N28" i="7" s="1"/>
  <c r="N23" i="7"/>
  <c r="N24" i="7"/>
  <c r="N25" i="7" s="1"/>
  <c r="N22" i="7"/>
  <c r="N19" i="7"/>
  <c r="N20" i="7"/>
  <c r="N18" i="7"/>
  <c r="N14" i="7"/>
  <c r="N15" i="7"/>
  <c r="N16" i="7"/>
  <c r="N13" i="7"/>
  <c r="N9" i="7"/>
  <c r="N10" i="7"/>
  <c r="N11" i="7"/>
  <c r="N8" i="7"/>
  <c r="G34" i="7"/>
  <c r="G33" i="7"/>
  <c r="G35" i="7" s="1"/>
  <c r="G30" i="7"/>
  <c r="G31" i="7"/>
  <c r="G29" i="7"/>
  <c r="G27" i="7"/>
  <c r="G28" i="7" s="1"/>
  <c r="G26" i="7"/>
  <c r="G23" i="7"/>
  <c r="G24" i="7"/>
  <c r="G22" i="7"/>
  <c r="G25" i="7" s="1"/>
  <c r="G19" i="7"/>
  <c r="G20" i="7"/>
  <c r="G18" i="7"/>
  <c r="G14" i="7"/>
  <c r="G15" i="7"/>
  <c r="G16" i="7"/>
  <c r="G13" i="7"/>
  <c r="G9" i="7"/>
  <c r="G10" i="7"/>
  <c r="G11" i="7"/>
  <c r="G8" i="7"/>
  <c r="G12" i="7" l="1"/>
  <c r="G17" i="7"/>
  <c r="G21" i="7"/>
  <c r="G32" i="7"/>
  <c r="N12" i="7"/>
  <c r="N17" i="7"/>
  <c r="N21" i="7" s="1"/>
  <c r="N36" i="7" s="1"/>
  <c r="N32" i="7"/>
  <c r="G36" i="7"/>
  <c r="E35" i="7"/>
  <c r="E32" i="7"/>
  <c r="M32" i="7" l="1"/>
  <c r="M28" i="7"/>
  <c r="M25" i="7"/>
  <c r="J32" i="7"/>
  <c r="J28" i="7"/>
  <c r="J25" i="7"/>
  <c r="J21" i="7"/>
  <c r="I35" i="7"/>
  <c r="I32" i="7"/>
  <c r="I28" i="7"/>
  <c r="I25" i="7"/>
  <c r="I21" i="7"/>
  <c r="F35" i="7"/>
  <c r="F32" i="7"/>
  <c r="F28" i="7"/>
  <c r="F25" i="7"/>
  <c r="F21" i="7"/>
  <c r="C35" i="7"/>
  <c r="C32" i="7"/>
  <c r="C28" i="7"/>
  <c r="C25" i="7"/>
  <c r="C21" i="7"/>
  <c r="M17" i="7" l="1"/>
  <c r="M21" i="7" s="1"/>
  <c r="J17" i="7"/>
  <c r="I17" i="7"/>
  <c r="F17" i="7"/>
  <c r="M12" i="7"/>
  <c r="J12" i="7"/>
  <c r="J36" i="7" s="1"/>
  <c r="I12" i="7"/>
  <c r="I36" i="7" s="1"/>
  <c r="F12" i="7"/>
  <c r="F36" i="7" l="1"/>
  <c r="M36" i="7"/>
  <c r="C12" i="7"/>
  <c r="C17" i="7"/>
  <c r="D35" i="7"/>
  <c r="D32" i="7"/>
  <c r="D28" i="7"/>
  <c r="D25" i="7"/>
  <c r="D21" i="7"/>
  <c r="D17" i="7"/>
  <c r="D12" i="7"/>
  <c r="D36" i="7" l="1"/>
  <c r="C36" i="7"/>
  <c r="E28" i="7"/>
  <c r="E25" i="7"/>
  <c r="E21" i="7"/>
  <c r="E17" i="7"/>
  <c r="E12" i="7"/>
  <c r="E36" i="7" l="1"/>
  <c r="L36" i="7"/>
  <c r="K36" i="7"/>
  <c r="H36" i="7"/>
  <c r="L35" i="7"/>
  <c r="K35" i="7"/>
  <c r="H35" i="7"/>
  <c r="L32" i="7"/>
  <c r="K32" i="7"/>
  <c r="H32" i="7"/>
  <c r="O29" i="7"/>
  <c r="L28" i="7"/>
  <c r="K28" i="7"/>
  <c r="H28" i="7"/>
  <c r="L25" i="7"/>
  <c r="K25" i="7"/>
  <c r="H25" i="7"/>
  <c r="L21" i="7"/>
  <c r="K21" i="7"/>
  <c r="H21" i="7"/>
  <c r="L17" i="7"/>
  <c r="K17" i="7"/>
  <c r="H17" i="7"/>
  <c r="L12" i="7"/>
  <c r="K12" i="7"/>
  <c r="H12" i="7"/>
  <c r="O11" i="7"/>
  <c r="O9" i="7"/>
  <c r="P9" i="7" l="1"/>
  <c r="Q9" i="7"/>
  <c r="P11" i="7"/>
  <c r="Q11" i="7"/>
  <c r="R9" i="7"/>
  <c r="R11" i="7"/>
  <c r="O13" i="7"/>
  <c r="R13" i="7" s="1"/>
  <c r="O15" i="7"/>
  <c r="P15" i="7" s="1"/>
  <c r="P29" i="7"/>
  <c r="Q29" i="7"/>
  <c r="O19" i="7"/>
  <c r="P19" i="7" s="1"/>
  <c r="O23" i="7"/>
  <c r="P23" i="7" s="1"/>
  <c r="O27" i="7"/>
  <c r="P27" i="7" s="1"/>
  <c r="O30" i="7"/>
  <c r="P30" i="7" s="1"/>
  <c r="O8" i="7"/>
  <c r="O10" i="7"/>
  <c r="P10" i="7" s="1"/>
  <c r="O14" i="7"/>
  <c r="P14" i="7" s="1"/>
  <c r="O16" i="7"/>
  <c r="P16" i="7" s="1"/>
  <c r="O18" i="7"/>
  <c r="O34" i="7"/>
  <c r="P34" i="7" s="1"/>
  <c r="O20" i="7"/>
  <c r="P20" i="7" s="1"/>
  <c r="O22" i="7"/>
  <c r="Q22" i="7" s="1"/>
  <c r="O24" i="7"/>
  <c r="P24" i="7" s="1"/>
  <c r="O26" i="7"/>
  <c r="Q26" i="7" s="1"/>
  <c r="R29" i="7"/>
  <c r="O31" i="7"/>
  <c r="P31" i="7" s="1"/>
  <c r="O33" i="7"/>
  <c r="AM36" i="3"/>
  <c r="AM35" i="3"/>
  <c r="AM32" i="3"/>
  <c r="AM28" i="3"/>
  <c r="AM25" i="3"/>
  <c r="AM21" i="3"/>
  <c r="AM17" i="3"/>
  <c r="AM12" i="3"/>
  <c r="V36" i="3"/>
  <c r="V35" i="3"/>
  <c r="V32" i="3"/>
  <c r="V28" i="3"/>
  <c r="V25" i="3"/>
  <c r="V21" i="3"/>
  <c r="V17" i="3"/>
  <c r="V12" i="3"/>
  <c r="E36" i="3"/>
  <c r="E32" i="3"/>
  <c r="E28" i="3"/>
  <c r="E25" i="3"/>
  <c r="E21" i="3"/>
  <c r="E17" i="3"/>
  <c r="E12" i="3"/>
  <c r="AM36" i="2"/>
  <c r="AM35" i="2"/>
  <c r="AM32" i="2"/>
  <c r="AM28" i="2"/>
  <c r="AM25" i="2"/>
  <c r="AM21" i="2"/>
  <c r="AM17" i="2"/>
  <c r="AM12" i="2"/>
  <c r="V36" i="2"/>
  <c r="V35" i="2"/>
  <c r="V32" i="2"/>
  <c r="V28" i="2"/>
  <c r="V25" i="2"/>
  <c r="V21" i="2"/>
  <c r="V17" i="2"/>
  <c r="V12" i="2"/>
  <c r="E36" i="2"/>
  <c r="E35" i="2"/>
  <c r="E32" i="2"/>
  <c r="E28" i="2"/>
  <c r="E25" i="2"/>
  <c r="E21" i="2"/>
  <c r="E17" i="2"/>
  <c r="E12" i="2"/>
  <c r="AM36" i="5"/>
  <c r="AM35" i="5"/>
  <c r="AM32" i="5"/>
  <c r="AM28" i="5"/>
  <c r="AM25" i="5"/>
  <c r="AM21" i="5"/>
  <c r="AM17" i="5"/>
  <c r="AM12" i="5"/>
  <c r="V36" i="5"/>
  <c r="V35" i="5"/>
  <c r="V32" i="5"/>
  <c r="V28" i="5"/>
  <c r="V25" i="5"/>
  <c r="V21" i="5"/>
  <c r="V17" i="5"/>
  <c r="V12" i="5"/>
  <c r="E36" i="5"/>
  <c r="E35" i="5"/>
  <c r="E32" i="5"/>
  <c r="E28" i="5"/>
  <c r="E25" i="5"/>
  <c r="E21" i="5"/>
  <c r="E17" i="5"/>
  <c r="E12" i="5"/>
  <c r="AM36" i="6"/>
  <c r="AM35" i="6"/>
  <c r="AM32" i="6"/>
  <c r="AM28" i="6"/>
  <c r="AM25" i="6"/>
  <c r="AM21" i="6"/>
  <c r="AM17" i="6"/>
  <c r="AM12" i="6"/>
  <c r="V36" i="6"/>
  <c r="V35" i="6"/>
  <c r="V32" i="6"/>
  <c r="V28" i="6"/>
  <c r="V25" i="6"/>
  <c r="V21" i="6"/>
  <c r="V17" i="6"/>
  <c r="V12" i="6"/>
  <c r="E36" i="6"/>
  <c r="E35" i="6"/>
  <c r="E32" i="6"/>
  <c r="E28" i="6"/>
  <c r="E25" i="6"/>
  <c r="E21" i="6"/>
  <c r="E17" i="6"/>
  <c r="E12" i="6"/>
  <c r="R15" i="7" l="1"/>
  <c r="R23" i="7"/>
  <c r="R34" i="7"/>
  <c r="Q34" i="7"/>
  <c r="R31" i="7"/>
  <c r="R19" i="7"/>
  <c r="Q16" i="7"/>
  <c r="S11" i="7"/>
  <c r="R16" i="7"/>
  <c r="P33" i="7"/>
  <c r="O35" i="7"/>
  <c r="Q35" i="7" s="1"/>
  <c r="R33" i="7"/>
  <c r="Q33" i="7"/>
  <c r="O21" i="7"/>
  <c r="P18" i="7"/>
  <c r="O36" i="7"/>
  <c r="O12" i="7"/>
  <c r="P12" i="7" s="1"/>
  <c r="P8" i="7"/>
  <c r="Q20" i="7"/>
  <c r="Q27" i="7"/>
  <c r="R20" i="7"/>
  <c r="Q19" i="7"/>
  <c r="Q10" i="7"/>
  <c r="O32" i="7"/>
  <c r="R24" i="7"/>
  <c r="Q18" i="7"/>
  <c r="Q14" i="7"/>
  <c r="P13" i="7"/>
  <c r="O17" i="7"/>
  <c r="R14" i="7"/>
  <c r="S9" i="7"/>
  <c r="R30" i="7"/>
  <c r="O28" i="7"/>
  <c r="P26" i="7"/>
  <c r="O25" i="7"/>
  <c r="Q25" i="7" s="1"/>
  <c r="P22" i="7"/>
  <c r="R27" i="7"/>
  <c r="R22" i="7"/>
  <c r="Q8" i="7"/>
  <c r="Q31" i="7"/>
  <c r="Q30" i="7"/>
  <c r="Q24" i="7"/>
  <c r="R26" i="7"/>
  <c r="R18" i="7"/>
  <c r="S29" i="7"/>
  <c r="Q23" i="7"/>
  <c r="S23" i="7" s="1"/>
  <c r="R8" i="7"/>
  <c r="Q15" i="7"/>
  <c r="S15" i="7" s="1"/>
  <c r="Q13" i="7"/>
  <c r="R10" i="7"/>
  <c r="AV34" i="4"/>
  <c r="AV33" i="4"/>
  <c r="AV30" i="4"/>
  <c r="AV31" i="4"/>
  <c r="AV29" i="4"/>
  <c r="AV27" i="4"/>
  <c r="AV26" i="4"/>
  <c r="AV23" i="4"/>
  <c r="AV24" i="4"/>
  <c r="AV22" i="4"/>
  <c r="AV19" i="4"/>
  <c r="AV20" i="4"/>
  <c r="AV18" i="4"/>
  <c r="AV14" i="4"/>
  <c r="AV15" i="4"/>
  <c r="AV16" i="4"/>
  <c r="AV13" i="4"/>
  <c r="AV9" i="4"/>
  <c r="AV10" i="4"/>
  <c r="AV11" i="4"/>
  <c r="AV8" i="4"/>
  <c r="AO34" i="4"/>
  <c r="AO33" i="4"/>
  <c r="AO30" i="4"/>
  <c r="AO31" i="4"/>
  <c r="AO29" i="4"/>
  <c r="AO27" i="4"/>
  <c r="AO26" i="4"/>
  <c r="AO23" i="4"/>
  <c r="AO24" i="4"/>
  <c r="AO22" i="4"/>
  <c r="AO19" i="4"/>
  <c r="AO20" i="4"/>
  <c r="AO18" i="4"/>
  <c r="AO16" i="4"/>
  <c r="AO14" i="4"/>
  <c r="AO15" i="4"/>
  <c r="AO13" i="4"/>
  <c r="AO9" i="4"/>
  <c r="AO10" i="4"/>
  <c r="AO11" i="4"/>
  <c r="AO8" i="4"/>
  <c r="AE34" i="4"/>
  <c r="AE33" i="4"/>
  <c r="AE30" i="4"/>
  <c r="AE31" i="4"/>
  <c r="AE29" i="4"/>
  <c r="AE27" i="4"/>
  <c r="AE26" i="4"/>
  <c r="AE23" i="4"/>
  <c r="AE24" i="4"/>
  <c r="AE22" i="4"/>
  <c r="AE20" i="4"/>
  <c r="AE19" i="4"/>
  <c r="AE18" i="4"/>
  <c r="AE14" i="4"/>
  <c r="AE15" i="4"/>
  <c r="AE16" i="4"/>
  <c r="AE13" i="4"/>
  <c r="AE9" i="4"/>
  <c r="AE10" i="4"/>
  <c r="AE11" i="4"/>
  <c r="AE8" i="4"/>
  <c r="X34" i="4"/>
  <c r="X33" i="4"/>
  <c r="X30" i="4"/>
  <c r="X31" i="4"/>
  <c r="X29" i="4"/>
  <c r="X27" i="4"/>
  <c r="X26" i="4"/>
  <c r="X23" i="4"/>
  <c r="X24" i="4"/>
  <c r="X22" i="4"/>
  <c r="X19" i="4"/>
  <c r="X20" i="4"/>
  <c r="X18" i="4"/>
  <c r="X14" i="4"/>
  <c r="X15" i="4"/>
  <c r="X16" i="4"/>
  <c r="X13" i="4"/>
  <c r="X9" i="4"/>
  <c r="X10" i="4"/>
  <c r="X11" i="4"/>
  <c r="X8" i="4"/>
  <c r="N34" i="4"/>
  <c r="N33" i="4"/>
  <c r="S30" i="7" l="1"/>
  <c r="S34" i="7"/>
  <c r="S19" i="7"/>
  <c r="S14" i="7"/>
  <c r="R12" i="7"/>
  <c r="S20" i="7"/>
  <c r="S31" i="7"/>
  <c r="S16" i="7"/>
  <c r="Q12" i="7"/>
  <c r="S27" i="7"/>
  <c r="S33" i="7"/>
  <c r="P25" i="7"/>
  <c r="R25" i="7"/>
  <c r="P28" i="7"/>
  <c r="R28" i="7"/>
  <c r="Q28" i="7"/>
  <c r="P17" i="7"/>
  <c r="R17" i="7"/>
  <c r="R32" i="7"/>
  <c r="P32" i="7"/>
  <c r="S8" i="7"/>
  <c r="P36" i="7"/>
  <c r="R36" i="7"/>
  <c r="S10" i="7"/>
  <c r="P21" i="7"/>
  <c r="R21" i="7"/>
  <c r="S24" i="7"/>
  <c r="Q21" i="7"/>
  <c r="Q32" i="7"/>
  <c r="Q36" i="7"/>
  <c r="S22" i="7"/>
  <c r="S26" i="7"/>
  <c r="S13" i="7"/>
  <c r="Q17" i="7"/>
  <c r="S12" i="7"/>
  <c r="S18" i="7"/>
  <c r="P35" i="7"/>
  <c r="R35" i="7"/>
  <c r="N30" i="4"/>
  <c r="N31" i="4"/>
  <c r="N29" i="4"/>
  <c r="N27" i="4"/>
  <c r="N26" i="4"/>
  <c r="N23" i="4"/>
  <c r="N24" i="4"/>
  <c r="N22" i="4"/>
  <c r="N19" i="4"/>
  <c r="N20" i="4"/>
  <c r="N18" i="4"/>
  <c r="N14" i="4"/>
  <c r="N15" i="4"/>
  <c r="N16" i="4"/>
  <c r="N13" i="4"/>
  <c r="N9" i="4"/>
  <c r="N10" i="4"/>
  <c r="N11" i="4"/>
  <c r="N8" i="4"/>
  <c r="G34" i="4"/>
  <c r="G33" i="4"/>
  <c r="G30" i="4"/>
  <c r="G31" i="4"/>
  <c r="G29" i="4"/>
  <c r="G27" i="4"/>
  <c r="G26" i="4"/>
  <c r="G23" i="4"/>
  <c r="G24" i="4"/>
  <c r="G22" i="4"/>
  <c r="G19" i="4"/>
  <c r="G20" i="4"/>
  <c r="G18" i="4"/>
  <c r="G14" i="4"/>
  <c r="G15" i="4"/>
  <c r="G16" i="4"/>
  <c r="G13" i="4"/>
  <c r="G9" i="4"/>
  <c r="G10" i="4"/>
  <c r="G11" i="4"/>
  <c r="G8" i="4"/>
  <c r="AV34" i="3"/>
  <c r="AV33" i="3"/>
  <c r="AV30" i="3"/>
  <c r="AV31" i="3"/>
  <c r="AV29" i="3"/>
  <c r="AV27" i="3"/>
  <c r="AV26" i="3"/>
  <c r="AV23" i="3"/>
  <c r="AV24" i="3"/>
  <c r="AV22" i="3"/>
  <c r="AV19" i="3"/>
  <c r="AV20" i="3"/>
  <c r="AV18" i="3"/>
  <c r="AV14" i="3"/>
  <c r="AV15" i="3"/>
  <c r="AV16" i="3"/>
  <c r="AV13" i="3"/>
  <c r="AV9" i="3"/>
  <c r="AV10" i="3"/>
  <c r="AV11" i="3"/>
  <c r="AV8" i="3"/>
  <c r="AO34" i="3"/>
  <c r="AO33" i="3"/>
  <c r="AO30" i="3"/>
  <c r="AO31" i="3"/>
  <c r="AO29" i="3"/>
  <c r="AO27" i="3"/>
  <c r="AO26" i="3"/>
  <c r="AO23" i="3"/>
  <c r="AO24" i="3"/>
  <c r="AO22" i="3"/>
  <c r="AO19" i="3"/>
  <c r="AO20" i="3"/>
  <c r="AO18" i="3"/>
  <c r="AO14" i="3"/>
  <c r="AO15" i="3"/>
  <c r="AO16" i="3"/>
  <c r="AO13" i="3"/>
  <c r="AO9" i="3"/>
  <c r="AO10" i="3"/>
  <c r="AO11" i="3"/>
  <c r="AO8" i="3"/>
  <c r="AE34" i="3"/>
  <c r="AE33" i="3"/>
  <c r="AE30" i="3"/>
  <c r="AE31" i="3"/>
  <c r="AE29" i="3"/>
  <c r="AE27" i="3"/>
  <c r="AE26" i="3"/>
  <c r="AE23" i="3"/>
  <c r="AE24" i="3"/>
  <c r="AE22" i="3"/>
  <c r="AE19" i="3"/>
  <c r="AE20" i="3"/>
  <c r="AE18" i="3"/>
  <c r="AE14" i="3"/>
  <c r="AE15" i="3"/>
  <c r="AE16" i="3"/>
  <c r="AE13" i="3"/>
  <c r="AE9" i="3"/>
  <c r="AE10" i="3"/>
  <c r="AE11" i="3"/>
  <c r="AE8" i="3"/>
  <c r="X34" i="3"/>
  <c r="X33" i="3"/>
  <c r="X30" i="3"/>
  <c r="X31" i="3"/>
  <c r="X29" i="3"/>
  <c r="X27" i="3"/>
  <c r="X26" i="3"/>
  <c r="X23" i="3"/>
  <c r="X24" i="3"/>
  <c r="X22" i="3"/>
  <c r="X19" i="3"/>
  <c r="X20" i="3"/>
  <c r="X18" i="3"/>
  <c r="X14" i="3"/>
  <c r="X15" i="3"/>
  <c r="X16" i="3"/>
  <c r="X13" i="3"/>
  <c r="X9" i="3"/>
  <c r="X10" i="3"/>
  <c r="X11" i="3"/>
  <c r="X8" i="3"/>
  <c r="N34" i="3"/>
  <c r="N33" i="3"/>
  <c r="N30" i="3"/>
  <c r="N31" i="3"/>
  <c r="N29" i="3"/>
  <c r="N27" i="3"/>
  <c r="N26" i="3"/>
  <c r="N23" i="3"/>
  <c r="N24" i="3"/>
  <c r="N22" i="3"/>
  <c r="N19" i="3"/>
  <c r="N20" i="3"/>
  <c r="N18" i="3"/>
  <c r="N14" i="3"/>
  <c r="N15" i="3"/>
  <c r="N16" i="3"/>
  <c r="N13" i="3"/>
  <c r="N9" i="3"/>
  <c r="N10" i="3"/>
  <c r="N11" i="3"/>
  <c r="N8" i="3"/>
  <c r="G34" i="3"/>
  <c r="G33" i="3"/>
  <c r="G30" i="3"/>
  <c r="G31" i="3"/>
  <c r="G29" i="3"/>
  <c r="G27" i="3"/>
  <c r="G26" i="3"/>
  <c r="G23" i="3"/>
  <c r="G24" i="3"/>
  <c r="G22" i="3"/>
  <c r="G19" i="3"/>
  <c r="G20" i="3"/>
  <c r="G18" i="3"/>
  <c r="G14" i="3"/>
  <c r="G15" i="3"/>
  <c r="G16" i="3"/>
  <c r="G13" i="3"/>
  <c r="G9" i="3"/>
  <c r="G10" i="3"/>
  <c r="G11" i="3"/>
  <c r="G8" i="3"/>
  <c r="S35" i="7" l="1"/>
  <c r="S21" i="7"/>
  <c r="S32" i="7"/>
  <c r="S17" i="7"/>
  <c r="S36" i="7"/>
  <c r="S28" i="7"/>
  <c r="S25" i="7"/>
  <c r="AV34" i="2"/>
  <c r="AV33" i="2"/>
  <c r="AV30" i="2"/>
  <c r="AV31" i="2"/>
  <c r="AV29" i="2"/>
  <c r="AV27" i="2"/>
  <c r="AV26" i="2"/>
  <c r="AV23" i="2"/>
  <c r="AV24" i="2"/>
  <c r="AV22" i="2"/>
  <c r="AV19" i="2"/>
  <c r="AV20" i="2"/>
  <c r="AV18" i="2"/>
  <c r="AV14" i="2"/>
  <c r="AV15" i="2"/>
  <c r="AV16" i="2"/>
  <c r="AV13" i="2"/>
  <c r="AV9" i="2"/>
  <c r="AV10" i="2"/>
  <c r="AV11" i="2"/>
  <c r="AV8" i="2"/>
  <c r="AO34" i="2"/>
  <c r="AO33" i="2"/>
  <c r="AO30" i="2"/>
  <c r="AO31" i="2"/>
  <c r="AO29" i="2"/>
  <c r="AO27" i="2"/>
  <c r="AO26" i="2"/>
  <c r="AO23" i="2"/>
  <c r="AO24" i="2"/>
  <c r="AO22" i="2"/>
  <c r="AO19" i="2"/>
  <c r="AO20" i="2"/>
  <c r="AO18" i="2"/>
  <c r="AO14" i="2"/>
  <c r="AO15" i="2"/>
  <c r="AO16" i="2"/>
  <c r="AO13" i="2"/>
  <c r="AO9" i="2"/>
  <c r="AO10" i="2"/>
  <c r="AO11" i="2"/>
  <c r="AO8" i="2"/>
  <c r="AE34" i="2"/>
  <c r="AE33" i="2"/>
  <c r="AE30" i="2"/>
  <c r="AE31" i="2"/>
  <c r="AE29" i="2"/>
  <c r="AE27" i="2"/>
  <c r="AE26" i="2"/>
  <c r="AE23" i="2"/>
  <c r="AE24" i="2"/>
  <c r="AE22" i="2"/>
  <c r="AE19" i="2"/>
  <c r="AE20" i="2"/>
  <c r="AE18" i="2"/>
  <c r="AE14" i="2"/>
  <c r="AE15" i="2"/>
  <c r="AE16" i="2"/>
  <c r="AE13" i="2"/>
  <c r="AE9" i="2"/>
  <c r="AE10" i="2"/>
  <c r="AE11" i="2"/>
  <c r="AE8" i="2"/>
  <c r="X34" i="2"/>
  <c r="X33" i="2"/>
  <c r="X30" i="2"/>
  <c r="X31" i="2"/>
  <c r="X29" i="2"/>
  <c r="X27" i="2"/>
  <c r="X26" i="2"/>
  <c r="X23" i="2"/>
  <c r="X24" i="2"/>
  <c r="X22" i="2"/>
  <c r="X19" i="2"/>
  <c r="X20" i="2"/>
  <c r="X18" i="2"/>
  <c r="X14" i="2"/>
  <c r="X15" i="2"/>
  <c r="X16" i="2"/>
  <c r="X13" i="2"/>
  <c r="X9" i="2"/>
  <c r="X10" i="2"/>
  <c r="X11" i="2"/>
  <c r="X8" i="2"/>
  <c r="N34" i="2"/>
  <c r="N33" i="2"/>
  <c r="N30" i="2"/>
  <c r="N31" i="2"/>
  <c r="N29" i="2"/>
  <c r="N27" i="2"/>
  <c r="N26" i="2"/>
  <c r="N23" i="2"/>
  <c r="N24" i="2"/>
  <c r="N22" i="2"/>
  <c r="N19" i="2"/>
  <c r="N20" i="2"/>
  <c r="N18" i="2"/>
  <c r="N14" i="2"/>
  <c r="N15" i="2"/>
  <c r="N16" i="2"/>
  <c r="N13" i="2"/>
  <c r="N9" i="2"/>
  <c r="N10" i="2"/>
  <c r="N11" i="2"/>
  <c r="N8" i="2"/>
  <c r="G34" i="2"/>
  <c r="G33" i="2"/>
  <c r="G30" i="2"/>
  <c r="G31" i="2"/>
  <c r="G29" i="2"/>
  <c r="G27" i="2"/>
  <c r="G26" i="2"/>
  <c r="G23" i="2"/>
  <c r="G24" i="2"/>
  <c r="G22" i="2"/>
  <c r="G19" i="2"/>
  <c r="G20" i="2"/>
  <c r="G18" i="2"/>
  <c r="G14" i="2"/>
  <c r="G15" i="2"/>
  <c r="G16" i="2"/>
  <c r="G13" i="2"/>
  <c r="G9" i="2"/>
  <c r="G10" i="2"/>
  <c r="G11" i="2"/>
  <c r="G8" i="2"/>
  <c r="AV34" i="5"/>
  <c r="AV33" i="5"/>
  <c r="AV30" i="5"/>
  <c r="AV31" i="5"/>
  <c r="AV29" i="5"/>
  <c r="AV27" i="5"/>
  <c r="AV26" i="5"/>
  <c r="AV23" i="5"/>
  <c r="AV24" i="5"/>
  <c r="AV22" i="5"/>
  <c r="AV19" i="5"/>
  <c r="AV20" i="5"/>
  <c r="AV18" i="5"/>
  <c r="AV14" i="5"/>
  <c r="AV15" i="5"/>
  <c r="AV16" i="5"/>
  <c r="AV13" i="5"/>
  <c r="AV9" i="5"/>
  <c r="AV10" i="5"/>
  <c r="AV11" i="5"/>
  <c r="AV8" i="5"/>
  <c r="AO34" i="5"/>
  <c r="AO33" i="5"/>
  <c r="AO30" i="5"/>
  <c r="AO31" i="5"/>
  <c r="AO29" i="5"/>
  <c r="AO27" i="5"/>
  <c r="AO26" i="5"/>
  <c r="AO23" i="5"/>
  <c r="AO24" i="5"/>
  <c r="AO22" i="5"/>
  <c r="AO19" i="5"/>
  <c r="AO20" i="5"/>
  <c r="AO18" i="5"/>
  <c r="AO14" i="5"/>
  <c r="AO15" i="5"/>
  <c r="AO16" i="5"/>
  <c r="AO13" i="5"/>
  <c r="AO9" i="5"/>
  <c r="AO10" i="5"/>
  <c r="AO11" i="5"/>
  <c r="AO8" i="5"/>
  <c r="AE34" i="5"/>
  <c r="AE33" i="5"/>
  <c r="AE30" i="5"/>
  <c r="AE31" i="5"/>
  <c r="AE29" i="5"/>
  <c r="AE27" i="5"/>
  <c r="AE26" i="5"/>
  <c r="AE23" i="5"/>
  <c r="AE24" i="5"/>
  <c r="AE22" i="5"/>
  <c r="AE19" i="5"/>
  <c r="AE20" i="5"/>
  <c r="AE18" i="5"/>
  <c r="AE14" i="5"/>
  <c r="AE15" i="5"/>
  <c r="AE16" i="5"/>
  <c r="AE13" i="5"/>
  <c r="AE11" i="5"/>
  <c r="AE9" i="5"/>
  <c r="AE10" i="5"/>
  <c r="AE8" i="5"/>
  <c r="X34" i="5"/>
  <c r="X33" i="5"/>
  <c r="X30" i="5"/>
  <c r="X31" i="5"/>
  <c r="X29" i="5"/>
  <c r="X27" i="5"/>
  <c r="X26" i="5"/>
  <c r="X23" i="5"/>
  <c r="X24" i="5"/>
  <c r="X22" i="5"/>
  <c r="X19" i="5"/>
  <c r="X20" i="5"/>
  <c r="X18" i="5"/>
  <c r="X14" i="5"/>
  <c r="X15" i="5"/>
  <c r="X16" i="5"/>
  <c r="X13" i="5"/>
  <c r="X9" i="5"/>
  <c r="X10" i="5"/>
  <c r="X11" i="5"/>
  <c r="X8" i="5"/>
  <c r="N34" i="5"/>
  <c r="N33" i="5"/>
  <c r="N30" i="5"/>
  <c r="N31" i="5"/>
  <c r="N29" i="5"/>
  <c r="N27" i="5"/>
  <c r="N26" i="5"/>
  <c r="N23" i="5"/>
  <c r="N24" i="5"/>
  <c r="N22" i="5"/>
  <c r="N19" i="5"/>
  <c r="N20" i="5"/>
  <c r="N18" i="5"/>
  <c r="N14" i="5"/>
  <c r="N15" i="5"/>
  <c r="N16" i="5"/>
  <c r="N13" i="5"/>
  <c r="N9" i="5"/>
  <c r="N10" i="5"/>
  <c r="N11" i="5"/>
  <c r="N8" i="5"/>
  <c r="G34" i="5"/>
  <c r="G33" i="5"/>
  <c r="G30" i="5"/>
  <c r="G31" i="5"/>
  <c r="G29" i="5"/>
  <c r="G27" i="5"/>
  <c r="G26" i="5"/>
  <c r="G23" i="5"/>
  <c r="G24" i="5"/>
  <c r="G22" i="5"/>
  <c r="G19" i="5"/>
  <c r="G20" i="5"/>
  <c r="G18" i="5"/>
  <c r="G14" i="5"/>
  <c r="G15" i="5"/>
  <c r="G16" i="5"/>
  <c r="G13" i="5"/>
  <c r="G9" i="5"/>
  <c r="G10" i="5"/>
  <c r="G11" i="5"/>
  <c r="G8" i="5"/>
  <c r="AV34" i="6" l="1"/>
  <c r="AV33" i="6"/>
  <c r="AV30" i="6"/>
  <c r="AV31" i="6"/>
  <c r="AV29" i="6"/>
  <c r="AV27" i="6"/>
  <c r="AV26" i="6"/>
  <c r="AV23" i="6"/>
  <c r="AV24" i="6"/>
  <c r="AV22" i="6"/>
  <c r="AV20" i="6"/>
  <c r="AV19" i="6"/>
  <c r="AV18" i="6"/>
  <c r="AV14" i="6"/>
  <c r="AV15" i="6"/>
  <c r="AV16" i="6"/>
  <c r="AV13" i="6"/>
  <c r="AV9" i="6"/>
  <c r="AV10" i="6"/>
  <c r="AV11" i="6"/>
  <c r="AV8" i="6"/>
  <c r="AO34" i="6"/>
  <c r="AO33" i="6"/>
  <c r="AO30" i="6"/>
  <c r="AO31" i="6"/>
  <c r="AO29" i="6"/>
  <c r="AO27" i="6"/>
  <c r="AO26" i="6"/>
  <c r="AO23" i="6"/>
  <c r="AO24" i="6"/>
  <c r="AO22" i="6"/>
  <c r="AO19" i="6"/>
  <c r="AO20" i="6"/>
  <c r="AO18" i="6"/>
  <c r="AO14" i="6"/>
  <c r="AO15" i="6"/>
  <c r="AO16" i="6"/>
  <c r="AO13" i="6"/>
  <c r="AO9" i="6"/>
  <c r="AO10" i="6"/>
  <c r="AO11" i="6"/>
  <c r="AO8" i="6"/>
  <c r="AE34" i="6"/>
  <c r="AE33" i="6"/>
  <c r="AE30" i="6"/>
  <c r="AE31" i="6"/>
  <c r="AE29" i="6"/>
  <c r="AE27" i="6"/>
  <c r="AE26" i="6"/>
  <c r="AE23" i="6"/>
  <c r="AE24" i="6"/>
  <c r="AE22" i="6"/>
  <c r="AE19" i="6"/>
  <c r="AE20" i="6"/>
  <c r="AE18" i="6"/>
  <c r="AE14" i="6"/>
  <c r="AE15" i="6"/>
  <c r="AE16" i="6"/>
  <c r="AE11" i="6"/>
  <c r="AE13" i="6"/>
  <c r="AE9" i="6"/>
  <c r="AE10" i="6"/>
  <c r="AE8" i="6"/>
  <c r="X34" i="6"/>
  <c r="X33" i="6"/>
  <c r="X30" i="6"/>
  <c r="X31" i="6"/>
  <c r="X29" i="6"/>
  <c r="X27" i="6"/>
  <c r="X26" i="6"/>
  <c r="X23" i="6"/>
  <c r="X24" i="6"/>
  <c r="X22" i="6"/>
  <c r="X19" i="6"/>
  <c r="X20" i="6"/>
  <c r="X18" i="6"/>
  <c r="X14" i="6"/>
  <c r="X15" i="6"/>
  <c r="X16" i="6"/>
  <c r="X13" i="6"/>
  <c r="X9" i="6"/>
  <c r="X10" i="6"/>
  <c r="X11" i="6"/>
  <c r="X8" i="6"/>
  <c r="AV21" i="6" l="1"/>
  <c r="AE12" i="6"/>
  <c r="N19" i="6"/>
  <c r="N20" i="6"/>
  <c r="N18" i="6"/>
  <c r="N14" i="6"/>
  <c r="N15" i="6"/>
  <c r="N16" i="6"/>
  <c r="N13" i="6"/>
  <c r="N9" i="6"/>
  <c r="N10" i="6"/>
  <c r="N11" i="6"/>
  <c r="N8" i="6"/>
  <c r="G34" i="6" l="1"/>
  <c r="G33" i="6"/>
  <c r="G30" i="6"/>
  <c r="G31" i="6"/>
  <c r="G29" i="6"/>
  <c r="G27" i="6"/>
  <c r="G26" i="6"/>
  <c r="G23" i="6"/>
  <c r="G24" i="6"/>
  <c r="G22" i="6"/>
  <c r="G19" i="6"/>
  <c r="G20" i="6"/>
  <c r="G18" i="6"/>
  <c r="G14" i="6"/>
  <c r="G15" i="6"/>
  <c r="G16" i="6"/>
  <c r="G13" i="6"/>
  <c r="G9" i="6"/>
  <c r="G10" i="6"/>
  <c r="G11" i="6"/>
  <c r="G8" i="6"/>
  <c r="G21" i="6" l="1"/>
  <c r="AU36" i="6"/>
  <c r="AT36" i="6"/>
  <c r="AS36" i="6"/>
  <c r="AR36" i="6"/>
  <c r="AQ36" i="6"/>
  <c r="AP36" i="6"/>
  <c r="AN36" i="6"/>
  <c r="AL36" i="6"/>
  <c r="AK36" i="6"/>
  <c r="AD36" i="6"/>
  <c r="AC36" i="6"/>
  <c r="AB36" i="6"/>
  <c r="AA36" i="6"/>
  <c r="Z36" i="6"/>
  <c r="Y36" i="6"/>
  <c r="W36" i="6"/>
  <c r="U36" i="6"/>
  <c r="T36" i="6"/>
  <c r="M36" i="6"/>
  <c r="L36" i="6"/>
  <c r="K36" i="6"/>
  <c r="J36" i="6"/>
  <c r="I36" i="6"/>
  <c r="H36" i="6"/>
  <c r="F36" i="6"/>
  <c r="D36" i="6"/>
  <c r="C36" i="6"/>
  <c r="AU35" i="6"/>
  <c r="AT35" i="6"/>
  <c r="AS35" i="6"/>
  <c r="AR35" i="6"/>
  <c r="AQ35" i="6"/>
  <c r="AP35" i="6"/>
  <c r="AN35" i="6"/>
  <c r="AL35" i="6"/>
  <c r="AK35" i="6"/>
  <c r="AD35" i="6"/>
  <c r="AC35" i="6"/>
  <c r="AB35" i="6"/>
  <c r="AA35" i="6"/>
  <c r="Z35" i="6"/>
  <c r="Y35" i="6"/>
  <c r="W35" i="6"/>
  <c r="U35" i="6"/>
  <c r="T35" i="6"/>
  <c r="M35" i="6"/>
  <c r="L35" i="6"/>
  <c r="K35" i="6"/>
  <c r="J35" i="6"/>
  <c r="I35" i="6"/>
  <c r="H35" i="6"/>
  <c r="F35" i="6"/>
  <c r="D35" i="6"/>
  <c r="C35" i="6"/>
  <c r="BB34" i="6"/>
  <c r="BC34" i="6"/>
  <c r="BB33" i="6"/>
  <c r="BC33" i="6"/>
  <c r="N35" i="6"/>
  <c r="AU32" i="6"/>
  <c r="AT32" i="6"/>
  <c r="AS32" i="6"/>
  <c r="AR32" i="6"/>
  <c r="AQ32" i="6"/>
  <c r="AP32" i="6"/>
  <c r="AN32" i="6"/>
  <c r="AL32" i="6"/>
  <c r="AK32" i="6"/>
  <c r="AD32" i="6"/>
  <c r="AC32" i="6"/>
  <c r="AB32" i="6"/>
  <c r="AA32" i="6"/>
  <c r="Z32" i="6"/>
  <c r="Y32" i="6"/>
  <c r="W32" i="6"/>
  <c r="U32" i="6"/>
  <c r="T32" i="6"/>
  <c r="M32" i="6"/>
  <c r="L32" i="6"/>
  <c r="K32" i="6"/>
  <c r="J32" i="6"/>
  <c r="I32" i="6"/>
  <c r="H32" i="6"/>
  <c r="F32" i="6"/>
  <c r="D32" i="6"/>
  <c r="C32" i="6"/>
  <c r="BB31" i="6"/>
  <c r="BC31" i="6"/>
  <c r="BB30" i="6"/>
  <c r="O30" i="6"/>
  <c r="P30" i="6" s="1"/>
  <c r="BB29" i="6"/>
  <c r="X32" i="6"/>
  <c r="G32" i="6"/>
  <c r="AT28" i="6"/>
  <c r="AS28" i="6"/>
  <c r="AR28" i="6"/>
  <c r="AQ28" i="6"/>
  <c r="AN28" i="6"/>
  <c r="AL28" i="6"/>
  <c r="AK28" i="6"/>
  <c r="AD28" i="6"/>
  <c r="AC28" i="6"/>
  <c r="AB28" i="6"/>
  <c r="AA28" i="6"/>
  <c r="Z28" i="6"/>
  <c r="Y28" i="6"/>
  <c r="W28" i="6"/>
  <c r="U28" i="6"/>
  <c r="T28" i="6"/>
  <c r="M28" i="6"/>
  <c r="L28" i="6"/>
  <c r="K28" i="6"/>
  <c r="J28" i="6"/>
  <c r="I28" i="6"/>
  <c r="H28" i="6"/>
  <c r="G28" i="6"/>
  <c r="F28" i="6"/>
  <c r="D28" i="6"/>
  <c r="C28" i="6"/>
  <c r="BB27" i="6"/>
  <c r="O27" i="6"/>
  <c r="BB26" i="6"/>
  <c r="BC26" i="6"/>
  <c r="AE28" i="6"/>
  <c r="N28" i="6"/>
  <c r="AU25" i="6"/>
  <c r="AT25" i="6"/>
  <c r="AS25" i="6"/>
  <c r="AR25" i="6"/>
  <c r="AQ25" i="6"/>
  <c r="AP25" i="6"/>
  <c r="AN25" i="6"/>
  <c r="AL25" i="6"/>
  <c r="AK25" i="6"/>
  <c r="AD25" i="6"/>
  <c r="AC25" i="6"/>
  <c r="AB25" i="6"/>
  <c r="AA25" i="6"/>
  <c r="Z25" i="6"/>
  <c r="Y25" i="6"/>
  <c r="W25" i="6"/>
  <c r="U25" i="6"/>
  <c r="T25" i="6"/>
  <c r="M25" i="6"/>
  <c r="L25" i="6"/>
  <c r="K25" i="6"/>
  <c r="J25" i="6"/>
  <c r="I25" i="6"/>
  <c r="H25" i="6"/>
  <c r="F25" i="6"/>
  <c r="D25" i="6"/>
  <c r="C25" i="6"/>
  <c r="BB24" i="6"/>
  <c r="BC24" i="6"/>
  <c r="BB23" i="6"/>
  <c r="BC23" i="6"/>
  <c r="BB22" i="6"/>
  <c r="AV25" i="6"/>
  <c r="AO25" i="6"/>
  <c r="N25" i="6"/>
  <c r="G25" i="6"/>
  <c r="AU21" i="6"/>
  <c r="AT21" i="6"/>
  <c r="AS21" i="6"/>
  <c r="AR21" i="6"/>
  <c r="AQ21" i="6"/>
  <c r="AP21" i="6"/>
  <c r="AN21" i="6"/>
  <c r="AL21" i="6"/>
  <c r="AK21" i="6"/>
  <c r="AD21" i="6"/>
  <c r="AC21" i="6"/>
  <c r="AB21" i="6"/>
  <c r="AA21" i="6"/>
  <c r="Z21" i="6"/>
  <c r="Y21" i="6"/>
  <c r="W21" i="6"/>
  <c r="U21" i="6"/>
  <c r="T21" i="6"/>
  <c r="M21" i="6"/>
  <c r="L21" i="6"/>
  <c r="K21" i="6"/>
  <c r="J21" i="6"/>
  <c r="I21" i="6"/>
  <c r="H21" i="6"/>
  <c r="F21" i="6"/>
  <c r="D21" i="6"/>
  <c r="C21" i="6"/>
  <c r="BB20" i="6"/>
  <c r="BC20" i="6"/>
  <c r="AF20" i="6"/>
  <c r="BB19" i="6"/>
  <c r="O19" i="6"/>
  <c r="BB18" i="6"/>
  <c r="AE21" i="6"/>
  <c r="N21" i="6"/>
  <c r="AU17" i="6"/>
  <c r="AT17" i="6"/>
  <c r="AS17" i="6"/>
  <c r="AR17" i="6"/>
  <c r="AQ17" i="6"/>
  <c r="AP17" i="6"/>
  <c r="AN17" i="6"/>
  <c r="AL17" i="6"/>
  <c r="AK17" i="6"/>
  <c r="AD17" i="6"/>
  <c r="AC17" i="6"/>
  <c r="AB17" i="6"/>
  <c r="AA17" i="6"/>
  <c r="Z17" i="6"/>
  <c r="Y17" i="6"/>
  <c r="W17" i="6"/>
  <c r="U17" i="6"/>
  <c r="T17" i="6"/>
  <c r="M17" i="6"/>
  <c r="L17" i="6"/>
  <c r="K17" i="6"/>
  <c r="J17" i="6"/>
  <c r="I17" i="6"/>
  <c r="H17" i="6"/>
  <c r="F17" i="6"/>
  <c r="D17" i="6"/>
  <c r="C17" i="6"/>
  <c r="BB16" i="6"/>
  <c r="BC16" i="6"/>
  <c r="BB15" i="6"/>
  <c r="O15" i="6"/>
  <c r="BB14" i="6"/>
  <c r="BC14" i="6"/>
  <c r="BB13" i="6"/>
  <c r="AV17" i="6"/>
  <c r="AE17" i="6"/>
  <c r="N17" i="6"/>
  <c r="G17" i="6"/>
  <c r="AU12" i="6"/>
  <c r="AT12" i="6"/>
  <c r="AS12" i="6"/>
  <c r="AR12" i="6"/>
  <c r="AQ12" i="6"/>
  <c r="AP12" i="6"/>
  <c r="AN12" i="6"/>
  <c r="AL12" i="6"/>
  <c r="AK12" i="6"/>
  <c r="AD12" i="6"/>
  <c r="AC12" i="6"/>
  <c r="AB12" i="6"/>
  <c r="AA12" i="6"/>
  <c r="Z12" i="6"/>
  <c r="Y12" i="6"/>
  <c r="W12" i="6"/>
  <c r="U12" i="6"/>
  <c r="T12" i="6"/>
  <c r="M12" i="6"/>
  <c r="L12" i="6"/>
  <c r="K12" i="6"/>
  <c r="J12" i="6"/>
  <c r="I12" i="6"/>
  <c r="H12" i="6"/>
  <c r="F12" i="6"/>
  <c r="D12" i="6"/>
  <c r="C12" i="6"/>
  <c r="BB11" i="6"/>
  <c r="BC11" i="6"/>
  <c r="O11" i="6"/>
  <c r="P11" i="6" s="1"/>
  <c r="BB10" i="6"/>
  <c r="BC10" i="6"/>
  <c r="BB9" i="6"/>
  <c r="O9" i="6"/>
  <c r="P9" i="6" s="1"/>
  <c r="BB8" i="6"/>
  <c r="AU36" i="4"/>
  <c r="AT36" i="4"/>
  <c r="AS36" i="4"/>
  <c r="AR36" i="4"/>
  <c r="AQ36" i="4"/>
  <c r="AP36" i="4"/>
  <c r="AN36" i="4"/>
  <c r="AL36" i="4"/>
  <c r="AK36" i="4"/>
  <c r="AD36" i="4"/>
  <c r="AC36" i="4"/>
  <c r="AB36" i="4"/>
  <c r="AA36" i="4"/>
  <c r="Z36" i="4"/>
  <c r="Y36" i="4"/>
  <c r="W36" i="4"/>
  <c r="U36" i="4"/>
  <c r="T36" i="4"/>
  <c r="M36" i="4"/>
  <c r="L36" i="4"/>
  <c r="K36" i="4"/>
  <c r="J36" i="4"/>
  <c r="I36" i="4"/>
  <c r="H36" i="4"/>
  <c r="F36" i="4"/>
  <c r="D36" i="4"/>
  <c r="C36" i="4"/>
  <c r="AU35" i="4"/>
  <c r="AT35" i="4"/>
  <c r="AS35" i="4"/>
  <c r="AR35" i="4"/>
  <c r="AQ35" i="4"/>
  <c r="AP35" i="4"/>
  <c r="AN35" i="4"/>
  <c r="AL35" i="4"/>
  <c r="AK35" i="4"/>
  <c r="AD35" i="4"/>
  <c r="AC35" i="4"/>
  <c r="AB35" i="4"/>
  <c r="AA35" i="4"/>
  <c r="Z35" i="4"/>
  <c r="Y35" i="4"/>
  <c r="W35" i="4"/>
  <c r="U35" i="4"/>
  <c r="T35" i="4"/>
  <c r="M35" i="4"/>
  <c r="L35" i="4"/>
  <c r="K35" i="4"/>
  <c r="J35" i="4"/>
  <c r="I35" i="4"/>
  <c r="H35" i="4"/>
  <c r="F35" i="4"/>
  <c r="D35" i="4"/>
  <c r="C35" i="4"/>
  <c r="BB35" i="4" s="1"/>
  <c r="BB34" i="4"/>
  <c r="BC34" i="4"/>
  <c r="BB33" i="4"/>
  <c r="BC33" i="4"/>
  <c r="N35" i="4"/>
  <c r="AU32" i="4"/>
  <c r="AT32" i="4"/>
  <c r="AS32" i="4"/>
  <c r="AR32" i="4"/>
  <c r="AQ32" i="4"/>
  <c r="AP32" i="4"/>
  <c r="AN32" i="4"/>
  <c r="AL32" i="4"/>
  <c r="AK32" i="4"/>
  <c r="AD32" i="4"/>
  <c r="AC32" i="4"/>
  <c r="AB32" i="4"/>
  <c r="AA32" i="4"/>
  <c r="Z32" i="4"/>
  <c r="Y32" i="4"/>
  <c r="W32" i="4"/>
  <c r="U32" i="4"/>
  <c r="T32" i="4"/>
  <c r="M32" i="4"/>
  <c r="L32" i="4"/>
  <c r="K32" i="4"/>
  <c r="J32" i="4"/>
  <c r="I32" i="4"/>
  <c r="H32" i="4"/>
  <c r="F32" i="4"/>
  <c r="D32" i="4"/>
  <c r="C32" i="4"/>
  <c r="BB31" i="4"/>
  <c r="BC31" i="4"/>
  <c r="BB30" i="4"/>
  <c r="O30" i="4"/>
  <c r="P30" i="4" s="1"/>
  <c r="BB29" i="4"/>
  <c r="X32" i="4"/>
  <c r="G32" i="4"/>
  <c r="AU28" i="4"/>
  <c r="AT28" i="4"/>
  <c r="AS28" i="4"/>
  <c r="AR28" i="4"/>
  <c r="AQ28" i="4"/>
  <c r="AP28" i="4"/>
  <c r="AN28" i="4"/>
  <c r="AL28" i="4"/>
  <c r="AK28" i="4"/>
  <c r="AD28" i="4"/>
  <c r="AC28" i="4"/>
  <c r="AB28" i="4"/>
  <c r="AA28" i="4"/>
  <c r="Z28" i="4"/>
  <c r="Y28" i="4"/>
  <c r="W28" i="4"/>
  <c r="U28" i="4"/>
  <c r="T28" i="4"/>
  <c r="M28" i="4"/>
  <c r="L28" i="4"/>
  <c r="K28" i="4"/>
  <c r="J28" i="4"/>
  <c r="I28" i="4"/>
  <c r="H28" i="4"/>
  <c r="G28" i="4"/>
  <c r="F28" i="4"/>
  <c r="D28" i="4"/>
  <c r="C28" i="4"/>
  <c r="BB27" i="4"/>
  <c r="O27" i="4"/>
  <c r="BB26" i="4"/>
  <c r="BC26" i="4"/>
  <c r="AE28" i="4"/>
  <c r="N28" i="4"/>
  <c r="AU25" i="4"/>
  <c r="AT25" i="4"/>
  <c r="AS25" i="4"/>
  <c r="AR25" i="4"/>
  <c r="AQ25" i="4"/>
  <c r="AP25" i="4"/>
  <c r="AN25" i="4"/>
  <c r="AL25" i="4"/>
  <c r="AK25" i="4"/>
  <c r="AD25" i="4"/>
  <c r="AC25" i="4"/>
  <c r="AB25" i="4"/>
  <c r="AA25" i="4"/>
  <c r="Z25" i="4"/>
  <c r="Y25" i="4"/>
  <c r="W25" i="4"/>
  <c r="U25" i="4"/>
  <c r="T25" i="4"/>
  <c r="M25" i="4"/>
  <c r="L25" i="4"/>
  <c r="K25" i="4"/>
  <c r="J25" i="4"/>
  <c r="I25" i="4"/>
  <c r="H25" i="4"/>
  <c r="F25" i="4"/>
  <c r="D25" i="4"/>
  <c r="C25" i="4"/>
  <c r="BB24" i="4"/>
  <c r="BC24" i="4"/>
  <c r="BB23" i="4"/>
  <c r="BC23" i="4"/>
  <c r="BB22" i="4"/>
  <c r="AV25" i="4"/>
  <c r="AO25" i="4"/>
  <c r="N25" i="4"/>
  <c r="G25" i="4"/>
  <c r="AU21" i="4"/>
  <c r="AT21" i="4"/>
  <c r="AS21" i="4"/>
  <c r="AR21" i="4"/>
  <c r="AQ21" i="4"/>
  <c r="AP21" i="4"/>
  <c r="AN21" i="4"/>
  <c r="AL21" i="4"/>
  <c r="AK21" i="4"/>
  <c r="AD21" i="4"/>
  <c r="AC21" i="4"/>
  <c r="AB21" i="4"/>
  <c r="AA21" i="4"/>
  <c r="Z21" i="4"/>
  <c r="Y21" i="4"/>
  <c r="W21" i="4"/>
  <c r="U21" i="4"/>
  <c r="T21" i="4"/>
  <c r="M21" i="4"/>
  <c r="L21" i="4"/>
  <c r="K21" i="4"/>
  <c r="J21" i="4"/>
  <c r="I21" i="4"/>
  <c r="H21" i="4"/>
  <c r="F21" i="4"/>
  <c r="D21" i="4"/>
  <c r="C21" i="4"/>
  <c r="BB20" i="4"/>
  <c r="BC20" i="4"/>
  <c r="AF20" i="4"/>
  <c r="BB19" i="4"/>
  <c r="O19" i="4"/>
  <c r="BB18" i="4"/>
  <c r="AV21" i="4"/>
  <c r="AE21" i="4"/>
  <c r="N21" i="4"/>
  <c r="G21" i="4"/>
  <c r="AU17" i="4"/>
  <c r="AT17" i="4"/>
  <c r="AS17" i="4"/>
  <c r="AR17" i="4"/>
  <c r="AQ17" i="4"/>
  <c r="AP17" i="4"/>
  <c r="AN17" i="4"/>
  <c r="AL17" i="4"/>
  <c r="AK17" i="4"/>
  <c r="AD17" i="4"/>
  <c r="AC17" i="4"/>
  <c r="AB17" i="4"/>
  <c r="AA17" i="4"/>
  <c r="Z17" i="4"/>
  <c r="Y17" i="4"/>
  <c r="W17" i="4"/>
  <c r="U17" i="4"/>
  <c r="T17" i="4"/>
  <c r="M17" i="4"/>
  <c r="L17" i="4"/>
  <c r="K17" i="4"/>
  <c r="J17" i="4"/>
  <c r="I17" i="4"/>
  <c r="H17" i="4"/>
  <c r="F17" i="4"/>
  <c r="D17" i="4"/>
  <c r="C17" i="4"/>
  <c r="BB16" i="4"/>
  <c r="BC16" i="4"/>
  <c r="BB15" i="4"/>
  <c r="BB14" i="4"/>
  <c r="BC14" i="4"/>
  <c r="BB13" i="4"/>
  <c r="AV17" i="4"/>
  <c r="AO17" i="4"/>
  <c r="AE17" i="4"/>
  <c r="N17" i="4"/>
  <c r="G17" i="4"/>
  <c r="AU12" i="4"/>
  <c r="AT12" i="4"/>
  <c r="AS12" i="4"/>
  <c r="AR12" i="4"/>
  <c r="AQ12" i="4"/>
  <c r="AP12" i="4"/>
  <c r="AN12" i="4"/>
  <c r="AL12" i="4"/>
  <c r="AK12" i="4"/>
  <c r="AD12" i="4"/>
  <c r="AC12" i="4"/>
  <c r="AB12" i="4"/>
  <c r="AA12" i="4"/>
  <c r="Z12" i="4"/>
  <c r="Y12" i="4"/>
  <c r="W12" i="4"/>
  <c r="U12" i="4"/>
  <c r="T12" i="4"/>
  <c r="M12" i="4"/>
  <c r="L12" i="4"/>
  <c r="K12" i="4"/>
  <c r="J12" i="4"/>
  <c r="I12" i="4"/>
  <c r="H12" i="4"/>
  <c r="F12" i="4"/>
  <c r="D12" i="4"/>
  <c r="C12" i="4"/>
  <c r="BB11" i="4"/>
  <c r="BC11" i="4"/>
  <c r="BB10" i="4"/>
  <c r="BC10" i="4"/>
  <c r="BB9" i="4"/>
  <c r="BC9" i="4"/>
  <c r="AE36" i="4"/>
  <c r="G12" i="4"/>
  <c r="BB8" i="4"/>
  <c r="AO12" i="4"/>
  <c r="AU36" i="5"/>
  <c r="AT36" i="5"/>
  <c r="AS36" i="5"/>
  <c r="AR36" i="5"/>
  <c r="AQ36" i="5"/>
  <c r="AP36" i="5"/>
  <c r="AN36" i="5"/>
  <c r="AL36" i="5"/>
  <c r="AK36" i="5"/>
  <c r="AD36" i="5"/>
  <c r="AC36" i="5"/>
  <c r="AB36" i="5"/>
  <c r="AA36" i="5"/>
  <c r="Z36" i="5"/>
  <c r="Y36" i="5"/>
  <c r="W36" i="5"/>
  <c r="U36" i="5"/>
  <c r="T36" i="5"/>
  <c r="M36" i="5"/>
  <c r="L36" i="5"/>
  <c r="K36" i="5"/>
  <c r="J36" i="5"/>
  <c r="I36" i="5"/>
  <c r="H36" i="5"/>
  <c r="F36" i="5"/>
  <c r="D36" i="5"/>
  <c r="C36" i="5"/>
  <c r="AT35" i="5"/>
  <c r="AS35" i="5"/>
  <c r="AR35" i="5"/>
  <c r="AQ35" i="5"/>
  <c r="AP35" i="5"/>
  <c r="AN35" i="5"/>
  <c r="AL35" i="5"/>
  <c r="AK35" i="5"/>
  <c r="AD35" i="5"/>
  <c r="AC35" i="5"/>
  <c r="AB35" i="5"/>
  <c r="AA35" i="5"/>
  <c r="Z35" i="5"/>
  <c r="Y35" i="5"/>
  <c r="W35" i="5"/>
  <c r="U35" i="5"/>
  <c r="T35" i="5"/>
  <c r="M35" i="5"/>
  <c r="L35" i="5"/>
  <c r="K35" i="5"/>
  <c r="J35" i="5"/>
  <c r="I35" i="5"/>
  <c r="H35" i="5"/>
  <c r="F35" i="5"/>
  <c r="D35" i="5"/>
  <c r="C35" i="5"/>
  <c r="BB34" i="5"/>
  <c r="BB33" i="5"/>
  <c r="BC33" i="5"/>
  <c r="N35" i="5"/>
  <c r="AU32" i="5"/>
  <c r="AT32" i="5"/>
  <c r="AS32" i="5"/>
  <c r="AR32" i="5"/>
  <c r="AQ32" i="5"/>
  <c r="AP32" i="5"/>
  <c r="AN32" i="5"/>
  <c r="AL32" i="5"/>
  <c r="AK32" i="5"/>
  <c r="AD32" i="5"/>
  <c r="AC32" i="5"/>
  <c r="AB32" i="5"/>
  <c r="AA32" i="5"/>
  <c r="Z32" i="5"/>
  <c r="Y32" i="5"/>
  <c r="W32" i="5"/>
  <c r="U32" i="5"/>
  <c r="T32" i="5"/>
  <c r="M32" i="5"/>
  <c r="L32" i="5"/>
  <c r="K32" i="5"/>
  <c r="J32" i="5"/>
  <c r="I32" i="5"/>
  <c r="H32" i="5"/>
  <c r="F32" i="5"/>
  <c r="D32" i="5"/>
  <c r="C32" i="5"/>
  <c r="BB31" i="5"/>
  <c r="BC31" i="5"/>
  <c r="AF31" i="5"/>
  <c r="AG31" i="5" s="1"/>
  <c r="BC30" i="5"/>
  <c r="BB30" i="5"/>
  <c r="BB29" i="5"/>
  <c r="AU28" i="5"/>
  <c r="AT28" i="5"/>
  <c r="AS28" i="5"/>
  <c r="AR28" i="5"/>
  <c r="AQ28" i="5"/>
  <c r="AP28" i="5"/>
  <c r="AN28" i="5"/>
  <c r="AL28" i="5"/>
  <c r="AK28" i="5"/>
  <c r="AD28" i="5"/>
  <c r="AC28" i="5"/>
  <c r="AB28" i="5"/>
  <c r="AA28" i="5"/>
  <c r="Z28" i="5"/>
  <c r="Y28" i="5"/>
  <c r="W28" i="5"/>
  <c r="U28" i="5"/>
  <c r="T28" i="5"/>
  <c r="M28" i="5"/>
  <c r="L28" i="5"/>
  <c r="K28" i="5"/>
  <c r="J28" i="5"/>
  <c r="I28" i="5"/>
  <c r="H28" i="5"/>
  <c r="F28" i="5"/>
  <c r="D28" i="5"/>
  <c r="C28" i="5"/>
  <c r="BB27" i="5"/>
  <c r="BB26" i="5"/>
  <c r="BC26" i="5"/>
  <c r="N28" i="5"/>
  <c r="AU25" i="5"/>
  <c r="AT25" i="5"/>
  <c r="AS25" i="5"/>
  <c r="AR25" i="5"/>
  <c r="AQ25" i="5"/>
  <c r="AP25" i="5"/>
  <c r="AN25" i="5"/>
  <c r="AL25" i="5"/>
  <c r="AK25" i="5"/>
  <c r="AD25" i="5"/>
  <c r="AC25" i="5"/>
  <c r="AB25" i="5"/>
  <c r="AA25" i="5"/>
  <c r="Z25" i="5"/>
  <c r="Y25" i="5"/>
  <c r="W25" i="5"/>
  <c r="U25" i="5"/>
  <c r="T25" i="5"/>
  <c r="M25" i="5"/>
  <c r="L25" i="5"/>
  <c r="K25" i="5"/>
  <c r="J25" i="5"/>
  <c r="I25" i="5"/>
  <c r="H25" i="5"/>
  <c r="F25" i="5"/>
  <c r="D25" i="5"/>
  <c r="C25" i="5"/>
  <c r="BB24" i="5"/>
  <c r="BC24" i="5"/>
  <c r="AF24" i="5"/>
  <c r="AG24" i="5" s="1"/>
  <c r="BC23" i="5"/>
  <c r="BB23" i="5"/>
  <c r="O23" i="5"/>
  <c r="P23" i="5" s="1"/>
  <c r="BB22" i="5"/>
  <c r="N25" i="5"/>
  <c r="G25" i="5"/>
  <c r="AU21" i="5"/>
  <c r="AT21" i="5"/>
  <c r="AS21" i="5"/>
  <c r="AR21" i="5"/>
  <c r="AQ21" i="5"/>
  <c r="AP21" i="5"/>
  <c r="AN21" i="5"/>
  <c r="AL21" i="5"/>
  <c r="AK21" i="5"/>
  <c r="AD21" i="5"/>
  <c r="AC21" i="5"/>
  <c r="AB21" i="5"/>
  <c r="AA21" i="5"/>
  <c r="Z21" i="5"/>
  <c r="Y21" i="5"/>
  <c r="W21" i="5"/>
  <c r="U21" i="5"/>
  <c r="T21" i="5"/>
  <c r="M21" i="5"/>
  <c r="L21" i="5"/>
  <c r="K21" i="5"/>
  <c r="J21" i="5"/>
  <c r="I21" i="5"/>
  <c r="H21" i="5"/>
  <c r="F21" i="5"/>
  <c r="D21" i="5"/>
  <c r="C21" i="5"/>
  <c r="BB20" i="5"/>
  <c r="BC20" i="5"/>
  <c r="BB19" i="5"/>
  <c r="O19" i="5"/>
  <c r="P19" i="5" s="1"/>
  <c r="BB18" i="5"/>
  <c r="G21" i="5"/>
  <c r="AU17" i="5"/>
  <c r="AT17" i="5"/>
  <c r="AS17" i="5"/>
  <c r="AR17" i="5"/>
  <c r="AQ17" i="5"/>
  <c r="AP17" i="5"/>
  <c r="AN17" i="5"/>
  <c r="AL17" i="5"/>
  <c r="AK17" i="5"/>
  <c r="AD17" i="5"/>
  <c r="AC17" i="5"/>
  <c r="AB17" i="5"/>
  <c r="AA17" i="5"/>
  <c r="Z17" i="5"/>
  <c r="Y17" i="5"/>
  <c r="W17" i="5"/>
  <c r="U17" i="5"/>
  <c r="T17" i="5"/>
  <c r="M17" i="5"/>
  <c r="L17" i="5"/>
  <c r="K17" i="5"/>
  <c r="J17" i="5"/>
  <c r="I17" i="5"/>
  <c r="H17" i="5"/>
  <c r="F17" i="5"/>
  <c r="D17" i="5"/>
  <c r="C17" i="5"/>
  <c r="BB16" i="5"/>
  <c r="BC16" i="5"/>
  <c r="BB15" i="5"/>
  <c r="O15" i="5"/>
  <c r="BB14" i="5"/>
  <c r="BC14" i="5"/>
  <c r="BB13" i="5"/>
  <c r="N17" i="5"/>
  <c r="G17" i="5"/>
  <c r="AU12" i="5"/>
  <c r="AT12" i="5"/>
  <c r="AS12" i="5"/>
  <c r="AR12" i="5"/>
  <c r="AQ12" i="5"/>
  <c r="AP12" i="5"/>
  <c r="AN12" i="5"/>
  <c r="AL12" i="5"/>
  <c r="AK12" i="5"/>
  <c r="AD12" i="5"/>
  <c r="AC12" i="5"/>
  <c r="AB12" i="5"/>
  <c r="AA12" i="5"/>
  <c r="Z12" i="5"/>
  <c r="Y12" i="5"/>
  <c r="W12" i="5"/>
  <c r="U12" i="5"/>
  <c r="T12" i="5"/>
  <c r="M12" i="5"/>
  <c r="L12" i="5"/>
  <c r="K12" i="5"/>
  <c r="J12" i="5"/>
  <c r="I12" i="5"/>
  <c r="H12" i="5"/>
  <c r="G12" i="5"/>
  <c r="F12" i="5"/>
  <c r="D12" i="5"/>
  <c r="C12" i="5"/>
  <c r="BB11" i="5"/>
  <c r="O11" i="5"/>
  <c r="BB10" i="5"/>
  <c r="BC10" i="5"/>
  <c r="BB9" i="5"/>
  <c r="O9" i="5"/>
  <c r="BB8" i="5"/>
  <c r="G36" i="5"/>
  <c r="AU36" i="3"/>
  <c r="AT36" i="3"/>
  <c r="AS36" i="3"/>
  <c r="AR36" i="3"/>
  <c r="AQ36" i="3"/>
  <c r="AP36" i="3"/>
  <c r="AN36" i="3"/>
  <c r="AL36" i="3"/>
  <c r="AK36" i="3"/>
  <c r="AD36" i="3"/>
  <c r="AC36" i="3"/>
  <c r="AB36" i="3"/>
  <c r="AA36" i="3"/>
  <c r="Z36" i="3"/>
  <c r="Y36" i="3"/>
  <c r="W36" i="3"/>
  <c r="U36" i="3"/>
  <c r="T36" i="3"/>
  <c r="M36" i="3"/>
  <c r="L36" i="3"/>
  <c r="K36" i="3"/>
  <c r="J36" i="3"/>
  <c r="I36" i="3"/>
  <c r="H36" i="3"/>
  <c r="F36" i="3"/>
  <c r="D36" i="3"/>
  <c r="C36" i="3"/>
  <c r="AU35" i="3"/>
  <c r="AT35" i="3"/>
  <c r="AS35" i="3"/>
  <c r="AR35" i="3"/>
  <c r="AQ35" i="3"/>
  <c r="AP35" i="3"/>
  <c r="AN35" i="3"/>
  <c r="AL35" i="3"/>
  <c r="AK35" i="3"/>
  <c r="AD35" i="3"/>
  <c r="AC35" i="3"/>
  <c r="AB35" i="3"/>
  <c r="AA35" i="3"/>
  <c r="Z35" i="3"/>
  <c r="Y35" i="3"/>
  <c r="W35" i="3"/>
  <c r="U35" i="3"/>
  <c r="T35" i="3"/>
  <c r="M35" i="3"/>
  <c r="L35" i="3"/>
  <c r="K35" i="3"/>
  <c r="J35" i="3"/>
  <c r="I35" i="3"/>
  <c r="H35" i="3"/>
  <c r="G35" i="3"/>
  <c r="F35" i="3"/>
  <c r="D35" i="3"/>
  <c r="C35" i="3"/>
  <c r="BB34" i="3"/>
  <c r="O34" i="3"/>
  <c r="P34" i="3" s="1"/>
  <c r="BB33" i="3"/>
  <c r="BC33" i="3"/>
  <c r="X35" i="3"/>
  <c r="AU32" i="3"/>
  <c r="AT32" i="3"/>
  <c r="AS32" i="3"/>
  <c r="AR32" i="3"/>
  <c r="AQ32" i="3"/>
  <c r="AP32" i="3"/>
  <c r="AN32" i="3"/>
  <c r="AL32" i="3"/>
  <c r="AK32" i="3"/>
  <c r="AD32" i="3"/>
  <c r="AC32" i="3"/>
  <c r="AB32" i="3"/>
  <c r="AA32" i="3"/>
  <c r="Z32" i="3"/>
  <c r="Y32" i="3"/>
  <c r="W32" i="3"/>
  <c r="U32" i="3"/>
  <c r="T32" i="3"/>
  <c r="M32" i="3"/>
  <c r="L32" i="3"/>
  <c r="K32" i="3"/>
  <c r="J32" i="3"/>
  <c r="I32" i="3"/>
  <c r="H32" i="3"/>
  <c r="F32" i="3"/>
  <c r="D32" i="3"/>
  <c r="C32" i="3"/>
  <c r="BB31" i="3"/>
  <c r="BD31" i="3"/>
  <c r="BC31" i="3"/>
  <c r="BB30" i="3"/>
  <c r="BC30" i="3"/>
  <c r="BB29" i="3"/>
  <c r="AV32" i="3"/>
  <c r="N32" i="3"/>
  <c r="AU28" i="3"/>
  <c r="AT28" i="3"/>
  <c r="AS28" i="3"/>
  <c r="AR28" i="3"/>
  <c r="AQ28" i="3"/>
  <c r="AP28" i="3"/>
  <c r="AN28" i="3"/>
  <c r="AL28" i="3"/>
  <c r="AK28" i="3"/>
  <c r="AD28" i="3"/>
  <c r="AC28" i="3"/>
  <c r="AB28" i="3"/>
  <c r="AA28" i="3"/>
  <c r="Z28" i="3"/>
  <c r="Y28" i="3"/>
  <c r="W28" i="3"/>
  <c r="U28" i="3"/>
  <c r="T28" i="3"/>
  <c r="M28" i="3"/>
  <c r="L28" i="3"/>
  <c r="K28" i="3"/>
  <c r="J28" i="3"/>
  <c r="I28" i="3"/>
  <c r="H28" i="3"/>
  <c r="F28" i="3"/>
  <c r="D28" i="3"/>
  <c r="C28" i="3"/>
  <c r="BB27" i="3"/>
  <c r="BC27" i="3"/>
  <c r="AF27" i="3"/>
  <c r="AG27" i="3" s="1"/>
  <c r="BB26" i="3"/>
  <c r="AE28" i="3"/>
  <c r="X28" i="3"/>
  <c r="G28" i="3"/>
  <c r="AU25" i="3"/>
  <c r="AT25" i="3"/>
  <c r="AS25" i="3"/>
  <c r="AR25" i="3"/>
  <c r="AQ25" i="3"/>
  <c r="AP25" i="3"/>
  <c r="AN25" i="3"/>
  <c r="AL25" i="3"/>
  <c r="AK25" i="3"/>
  <c r="AD25" i="3"/>
  <c r="AC25" i="3"/>
  <c r="AB25" i="3"/>
  <c r="AA25" i="3"/>
  <c r="Z25" i="3"/>
  <c r="Y25" i="3"/>
  <c r="W25" i="3"/>
  <c r="U25" i="3"/>
  <c r="T25" i="3"/>
  <c r="M25" i="3"/>
  <c r="L25" i="3"/>
  <c r="K25" i="3"/>
  <c r="J25" i="3"/>
  <c r="I25" i="3"/>
  <c r="H25" i="3"/>
  <c r="G25" i="3"/>
  <c r="F25" i="3"/>
  <c r="D25" i="3"/>
  <c r="C25" i="3"/>
  <c r="BB24" i="3"/>
  <c r="O24" i="3"/>
  <c r="BB23" i="3"/>
  <c r="BC23" i="3"/>
  <c r="BB22" i="3"/>
  <c r="AE25" i="3"/>
  <c r="O22" i="3"/>
  <c r="AU21" i="3"/>
  <c r="AT21" i="3"/>
  <c r="AS21" i="3"/>
  <c r="AR21" i="3"/>
  <c r="AQ21" i="3"/>
  <c r="AP21" i="3"/>
  <c r="AN21" i="3"/>
  <c r="AL21" i="3"/>
  <c r="AK21" i="3"/>
  <c r="AD21" i="3"/>
  <c r="AC21" i="3"/>
  <c r="AB21" i="3"/>
  <c r="AA21" i="3"/>
  <c r="Z21" i="3"/>
  <c r="Y21" i="3"/>
  <c r="W21" i="3"/>
  <c r="U21" i="3"/>
  <c r="T21" i="3"/>
  <c r="M21" i="3"/>
  <c r="L21" i="3"/>
  <c r="K21" i="3"/>
  <c r="J21" i="3"/>
  <c r="I21" i="3"/>
  <c r="H21" i="3"/>
  <c r="G21" i="3"/>
  <c r="F21" i="3"/>
  <c r="D21" i="3"/>
  <c r="C21" i="3"/>
  <c r="BB20" i="3"/>
  <c r="O20" i="3"/>
  <c r="BB19" i="3"/>
  <c r="BC19" i="3"/>
  <c r="AF19" i="3"/>
  <c r="BB18" i="3"/>
  <c r="AO21" i="3"/>
  <c r="X21" i="3"/>
  <c r="O18" i="3"/>
  <c r="AU17" i="3"/>
  <c r="AT17" i="3"/>
  <c r="AS17" i="3"/>
  <c r="AR17" i="3"/>
  <c r="AQ17" i="3"/>
  <c r="AP17" i="3"/>
  <c r="AN17" i="3"/>
  <c r="AL17" i="3"/>
  <c r="AK17" i="3"/>
  <c r="AD17" i="3"/>
  <c r="AC17" i="3"/>
  <c r="AB17" i="3"/>
  <c r="AA17" i="3"/>
  <c r="Z17" i="3"/>
  <c r="Y17" i="3"/>
  <c r="W17" i="3"/>
  <c r="U17" i="3"/>
  <c r="T17" i="3"/>
  <c r="M17" i="3"/>
  <c r="L17" i="3"/>
  <c r="K17" i="3"/>
  <c r="J17" i="3"/>
  <c r="I17" i="3"/>
  <c r="H17" i="3"/>
  <c r="F17" i="3"/>
  <c r="D17" i="3"/>
  <c r="C17" i="3"/>
  <c r="BB16" i="3"/>
  <c r="O16" i="3"/>
  <c r="BB15" i="3"/>
  <c r="BC15" i="3"/>
  <c r="AF15" i="3"/>
  <c r="BB14" i="3"/>
  <c r="BC14" i="3"/>
  <c r="BB13" i="3"/>
  <c r="G17" i="3"/>
  <c r="AU12" i="3"/>
  <c r="AT12" i="3"/>
  <c r="AS12" i="3"/>
  <c r="AR12" i="3"/>
  <c r="AQ12" i="3"/>
  <c r="AP12" i="3"/>
  <c r="AN12" i="3"/>
  <c r="AL12" i="3"/>
  <c r="AK12" i="3"/>
  <c r="AD12" i="3"/>
  <c r="AC12" i="3"/>
  <c r="AB12" i="3"/>
  <c r="AA12" i="3"/>
  <c r="Z12" i="3"/>
  <c r="Y12" i="3"/>
  <c r="W12" i="3"/>
  <c r="U12" i="3"/>
  <c r="T12" i="3"/>
  <c r="M12" i="3"/>
  <c r="L12" i="3"/>
  <c r="K12" i="3"/>
  <c r="J12" i="3"/>
  <c r="I12" i="3"/>
  <c r="H12" i="3"/>
  <c r="F12" i="3"/>
  <c r="D12" i="3"/>
  <c r="C12" i="3"/>
  <c r="BB11" i="3"/>
  <c r="BC11" i="3"/>
  <c r="BB10" i="3"/>
  <c r="BC10" i="3"/>
  <c r="BB9" i="3"/>
  <c r="G12" i="3"/>
  <c r="BB8" i="3"/>
  <c r="AU36" i="2"/>
  <c r="AT36" i="2"/>
  <c r="AS36" i="2"/>
  <c r="AR36" i="2"/>
  <c r="AQ36" i="2"/>
  <c r="AP36" i="2"/>
  <c r="AN36" i="2"/>
  <c r="AL36" i="2"/>
  <c r="AK36" i="2"/>
  <c r="AD36" i="2"/>
  <c r="AC36" i="2"/>
  <c r="AB36" i="2"/>
  <c r="AA36" i="2"/>
  <c r="Z36" i="2"/>
  <c r="Y36" i="2"/>
  <c r="W36" i="2"/>
  <c r="U36" i="2"/>
  <c r="T36" i="2"/>
  <c r="M36" i="2"/>
  <c r="L36" i="2"/>
  <c r="K36" i="2"/>
  <c r="J36" i="2"/>
  <c r="I36" i="2"/>
  <c r="H36" i="2"/>
  <c r="F36" i="2"/>
  <c r="D36" i="2"/>
  <c r="C36" i="2"/>
  <c r="AU35" i="2"/>
  <c r="AT35" i="2"/>
  <c r="AS35" i="2"/>
  <c r="AR35" i="2"/>
  <c r="AQ35" i="2"/>
  <c r="AP35" i="2"/>
  <c r="AN35" i="2"/>
  <c r="AL35" i="2"/>
  <c r="AK35" i="2"/>
  <c r="AD35" i="2"/>
  <c r="AC35" i="2"/>
  <c r="AB35" i="2"/>
  <c r="AA35" i="2"/>
  <c r="Z35" i="2"/>
  <c r="Y35" i="2"/>
  <c r="W35" i="2"/>
  <c r="U35" i="2"/>
  <c r="T35" i="2"/>
  <c r="M35" i="2"/>
  <c r="L35" i="2"/>
  <c r="K35" i="2"/>
  <c r="J35" i="2"/>
  <c r="I35" i="2"/>
  <c r="H35" i="2"/>
  <c r="G35" i="2"/>
  <c r="F35" i="2"/>
  <c r="D35" i="2"/>
  <c r="C35" i="2"/>
  <c r="BB34" i="2"/>
  <c r="O34" i="2"/>
  <c r="P34" i="2" s="1"/>
  <c r="BB33" i="2"/>
  <c r="AV35" i="2"/>
  <c r="BC33" i="2"/>
  <c r="AE35" i="2"/>
  <c r="AU32" i="2"/>
  <c r="AT32" i="2"/>
  <c r="AS32" i="2"/>
  <c r="AR32" i="2"/>
  <c r="AQ32" i="2"/>
  <c r="AP32" i="2"/>
  <c r="AN32" i="2"/>
  <c r="AL32" i="2"/>
  <c r="AK32" i="2"/>
  <c r="AD32" i="2"/>
  <c r="AC32" i="2"/>
  <c r="AB32" i="2"/>
  <c r="AA32" i="2"/>
  <c r="Z32" i="2"/>
  <c r="Y32" i="2"/>
  <c r="W32" i="2"/>
  <c r="U32" i="2"/>
  <c r="T32" i="2"/>
  <c r="M32" i="2"/>
  <c r="L32" i="2"/>
  <c r="K32" i="2"/>
  <c r="J32" i="2"/>
  <c r="I32" i="2"/>
  <c r="H32" i="2"/>
  <c r="F32" i="2"/>
  <c r="D32" i="2"/>
  <c r="C32" i="2"/>
  <c r="BB31" i="2"/>
  <c r="BD31" i="2"/>
  <c r="BC31" i="2"/>
  <c r="BB30" i="2"/>
  <c r="BC30" i="2"/>
  <c r="BB29" i="2"/>
  <c r="N32" i="2"/>
  <c r="AU28" i="2"/>
  <c r="AT28" i="2"/>
  <c r="AS28" i="2"/>
  <c r="AR28" i="2"/>
  <c r="AQ28" i="2"/>
  <c r="AP28" i="2"/>
  <c r="AN28" i="2"/>
  <c r="AL28" i="2"/>
  <c r="AK28" i="2"/>
  <c r="AD28" i="2"/>
  <c r="AC28" i="2"/>
  <c r="AB28" i="2"/>
  <c r="AA28" i="2"/>
  <c r="Z28" i="2"/>
  <c r="Y28" i="2"/>
  <c r="W28" i="2"/>
  <c r="U28" i="2"/>
  <c r="T28" i="2"/>
  <c r="M28" i="2"/>
  <c r="L28" i="2"/>
  <c r="K28" i="2"/>
  <c r="J28" i="2"/>
  <c r="I28" i="2"/>
  <c r="H28" i="2"/>
  <c r="F28" i="2"/>
  <c r="D28" i="2"/>
  <c r="C28" i="2"/>
  <c r="BB27" i="2"/>
  <c r="BC27" i="2"/>
  <c r="AF27" i="2"/>
  <c r="AG27" i="2" s="1"/>
  <c r="BB26" i="2"/>
  <c r="BC26" i="2"/>
  <c r="AE28" i="2"/>
  <c r="AU25" i="2"/>
  <c r="AT25" i="2"/>
  <c r="AS25" i="2"/>
  <c r="AR25" i="2"/>
  <c r="AQ25" i="2"/>
  <c r="AP25" i="2"/>
  <c r="AN25" i="2"/>
  <c r="AL25" i="2"/>
  <c r="AK25" i="2"/>
  <c r="AD25" i="2"/>
  <c r="AC25" i="2"/>
  <c r="AB25" i="2"/>
  <c r="AA25" i="2"/>
  <c r="Z25" i="2"/>
  <c r="Y25" i="2"/>
  <c r="W25" i="2"/>
  <c r="U25" i="2"/>
  <c r="T25" i="2"/>
  <c r="M25" i="2"/>
  <c r="L25" i="2"/>
  <c r="K25" i="2"/>
  <c r="J25" i="2"/>
  <c r="I25" i="2"/>
  <c r="H25" i="2"/>
  <c r="F25" i="2"/>
  <c r="D25" i="2"/>
  <c r="C25" i="2"/>
  <c r="BB24" i="2"/>
  <c r="BC24" i="2"/>
  <c r="BB23" i="2"/>
  <c r="BC23" i="2"/>
  <c r="BB22" i="2"/>
  <c r="BC22" i="2"/>
  <c r="AE25" i="2"/>
  <c r="AU21" i="2"/>
  <c r="AT21" i="2"/>
  <c r="AS21" i="2"/>
  <c r="AR21" i="2"/>
  <c r="AQ21" i="2"/>
  <c r="AP21" i="2"/>
  <c r="AN21" i="2"/>
  <c r="AL21" i="2"/>
  <c r="AK21" i="2"/>
  <c r="AD21" i="2"/>
  <c r="AC21" i="2"/>
  <c r="AB21" i="2"/>
  <c r="AA21" i="2"/>
  <c r="Z21" i="2"/>
  <c r="Y21" i="2"/>
  <c r="W21" i="2"/>
  <c r="U21" i="2"/>
  <c r="T21" i="2"/>
  <c r="M21" i="2"/>
  <c r="L21" i="2"/>
  <c r="K21" i="2"/>
  <c r="J21" i="2"/>
  <c r="I21" i="2"/>
  <c r="H21" i="2"/>
  <c r="F21" i="2"/>
  <c r="D21" i="2"/>
  <c r="C21" i="2"/>
  <c r="BB20" i="2"/>
  <c r="BC20" i="2"/>
  <c r="BB19" i="2"/>
  <c r="BC19" i="2"/>
  <c r="BB18" i="2"/>
  <c r="BC18" i="2"/>
  <c r="AE21" i="2"/>
  <c r="AU17" i="2"/>
  <c r="AT17" i="2"/>
  <c r="AS17" i="2"/>
  <c r="AR17" i="2"/>
  <c r="AQ17" i="2"/>
  <c r="AP17" i="2"/>
  <c r="AN17" i="2"/>
  <c r="AL17" i="2"/>
  <c r="AK17" i="2"/>
  <c r="AD17" i="2"/>
  <c r="AC17" i="2"/>
  <c r="AB17" i="2"/>
  <c r="AA17" i="2"/>
  <c r="Z17" i="2"/>
  <c r="Y17" i="2"/>
  <c r="W17" i="2"/>
  <c r="U17" i="2"/>
  <c r="T17" i="2"/>
  <c r="M17" i="2"/>
  <c r="L17" i="2"/>
  <c r="K17" i="2"/>
  <c r="J17" i="2"/>
  <c r="I17" i="2"/>
  <c r="H17" i="2"/>
  <c r="F17" i="2"/>
  <c r="D17" i="2"/>
  <c r="C17" i="2"/>
  <c r="BB16" i="2"/>
  <c r="BC16" i="2"/>
  <c r="BB15" i="2"/>
  <c r="BD15" i="2"/>
  <c r="BC15" i="2"/>
  <c r="BB14" i="2"/>
  <c r="BB13" i="2"/>
  <c r="BC13" i="2"/>
  <c r="X17" i="2"/>
  <c r="N17" i="2"/>
  <c r="G17" i="2"/>
  <c r="AU12" i="2"/>
  <c r="AT12" i="2"/>
  <c r="AS12" i="2"/>
  <c r="AR12" i="2"/>
  <c r="AQ12" i="2"/>
  <c r="AP12" i="2"/>
  <c r="AN12" i="2"/>
  <c r="AL12" i="2"/>
  <c r="AK12" i="2"/>
  <c r="AD12" i="2"/>
  <c r="AC12" i="2"/>
  <c r="AB12" i="2"/>
  <c r="AA12" i="2"/>
  <c r="Z12" i="2"/>
  <c r="Y12" i="2"/>
  <c r="W12" i="2"/>
  <c r="U12" i="2"/>
  <c r="T12" i="2"/>
  <c r="M12" i="2"/>
  <c r="L12" i="2"/>
  <c r="K12" i="2"/>
  <c r="J12" i="2"/>
  <c r="I12" i="2"/>
  <c r="H12" i="2"/>
  <c r="F12" i="2"/>
  <c r="D12" i="2"/>
  <c r="C12" i="2"/>
  <c r="BB11" i="2"/>
  <c r="BC11" i="2"/>
  <c r="AF11" i="2"/>
  <c r="BB10" i="2"/>
  <c r="O10" i="2"/>
  <c r="BB9" i="2"/>
  <c r="BC9" i="2"/>
  <c r="BB8" i="2"/>
  <c r="BC8" i="2"/>
  <c r="X36" i="2"/>
  <c r="BB12" i="6" l="1"/>
  <c r="AV28" i="4"/>
  <c r="BD28" i="4" s="1"/>
  <c r="AO28" i="4"/>
  <c r="BC28" i="4" s="1"/>
  <c r="BB28" i="4"/>
  <c r="BB12" i="4"/>
  <c r="BD9" i="4"/>
  <c r="BD10" i="4"/>
  <c r="BD11" i="4"/>
  <c r="BD17" i="4"/>
  <c r="BD14" i="4"/>
  <c r="BD15" i="4"/>
  <c r="BD16" i="4"/>
  <c r="BD30" i="4"/>
  <c r="BD34" i="4"/>
  <c r="AO35" i="4"/>
  <c r="N36" i="4"/>
  <c r="AV36" i="4"/>
  <c r="X17" i="4"/>
  <c r="BB17" i="4"/>
  <c r="X21" i="4"/>
  <c r="BD19" i="4"/>
  <c r="BD20" i="4"/>
  <c r="AE25" i="4"/>
  <c r="BD23" i="4"/>
  <c r="BD24" i="4"/>
  <c r="X28" i="4"/>
  <c r="BD27" i="4"/>
  <c r="AE32" i="4"/>
  <c r="AV32" i="4"/>
  <c r="AF31" i="4"/>
  <c r="AG31" i="4" s="1"/>
  <c r="AV35" i="4"/>
  <c r="BD35" i="4" s="1"/>
  <c r="BD33" i="4"/>
  <c r="AO17" i="3"/>
  <c r="BC17" i="3" s="1"/>
  <c r="BB21" i="3"/>
  <c r="BB35" i="3"/>
  <c r="BB12" i="3"/>
  <c r="BB17" i="3"/>
  <c r="BB25" i="3"/>
  <c r="BD9" i="3"/>
  <c r="BD10" i="3"/>
  <c r="BD11" i="3"/>
  <c r="BD16" i="3"/>
  <c r="BD20" i="3"/>
  <c r="BD22" i="3"/>
  <c r="N25" i="3"/>
  <c r="AV25" i="3"/>
  <c r="BD29" i="3"/>
  <c r="BD34" i="3"/>
  <c r="AO12" i="3"/>
  <c r="BC12" i="3" s="1"/>
  <c r="AE17" i="3"/>
  <c r="AV17" i="3"/>
  <c r="N17" i="3"/>
  <c r="BD14" i="3"/>
  <c r="BD15" i="3"/>
  <c r="AE21" i="3"/>
  <c r="BD18" i="3"/>
  <c r="N21" i="3"/>
  <c r="AV21" i="3"/>
  <c r="X25" i="3"/>
  <c r="AO25" i="3"/>
  <c r="BC25" i="3" s="1"/>
  <c r="AF23" i="3"/>
  <c r="AG23" i="3" s="1"/>
  <c r="BD24" i="3"/>
  <c r="BD30" i="3"/>
  <c r="AE35" i="3"/>
  <c r="AV35" i="3"/>
  <c r="BB35" i="2"/>
  <c r="BB17" i="2"/>
  <c r="BB21" i="2"/>
  <c r="BB25" i="2"/>
  <c r="BD9" i="2"/>
  <c r="AO17" i="2"/>
  <c r="BC17" i="2" s="1"/>
  <c r="BD16" i="2"/>
  <c r="BD18" i="2"/>
  <c r="N21" i="2"/>
  <c r="AV21" i="2"/>
  <c r="BD19" i="2"/>
  <c r="BD22" i="2"/>
  <c r="N25" i="2"/>
  <c r="AV25" i="2"/>
  <c r="BD23" i="2"/>
  <c r="BD30" i="2"/>
  <c r="AF9" i="2"/>
  <c r="AG9" i="2" s="1"/>
  <c r="BD10" i="2"/>
  <c r="BD11" i="2"/>
  <c r="AV17" i="2"/>
  <c r="BD17" i="2" s="1"/>
  <c r="BD14" i="2"/>
  <c r="BD20" i="2"/>
  <c r="AO21" i="2"/>
  <c r="BD24" i="2"/>
  <c r="AO25" i="2"/>
  <c r="X28" i="2"/>
  <c r="AI27" i="2"/>
  <c r="X35" i="2"/>
  <c r="BD34" i="2"/>
  <c r="AO28" i="5"/>
  <c r="AO35" i="5"/>
  <c r="AO17" i="5"/>
  <c r="BB28" i="5"/>
  <c r="BB35" i="5"/>
  <c r="BB12" i="5"/>
  <c r="AE25" i="5"/>
  <c r="AE21" i="5"/>
  <c r="AF20" i="5"/>
  <c r="AG20" i="5" s="1"/>
  <c r="X25" i="5"/>
  <c r="AO25" i="5"/>
  <c r="BC25" i="5" s="1"/>
  <c r="X32" i="5"/>
  <c r="BD9" i="5"/>
  <c r="BD10" i="5"/>
  <c r="X17" i="5"/>
  <c r="BD15" i="5"/>
  <c r="BD16" i="5"/>
  <c r="BD23" i="5"/>
  <c r="BD27" i="5"/>
  <c r="BD30" i="5"/>
  <c r="BD34" i="5"/>
  <c r="N36" i="5"/>
  <c r="AV36" i="5"/>
  <c r="AF10" i="5"/>
  <c r="AG10" i="5" s="1"/>
  <c r="BD11" i="5"/>
  <c r="AE17" i="5"/>
  <c r="AV17" i="5"/>
  <c r="BD14" i="5"/>
  <c r="AF16" i="5"/>
  <c r="AG16" i="5" s="1"/>
  <c r="X21" i="5"/>
  <c r="BD19" i="5"/>
  <c r="AV25" i="5"/>
  <c r="BD25" i="5" s="1"/>
  <c r="AI24" i="5"/>
  <c r="AE32" i="5"/>
  <c r="AV32" i="5"/>
  <c r="O30" i="5"/>
  <c r="P30" i="5" s="1"/>
  <c r="AI31" i="5"/>
  <c r="R23" i="5"/>
  <c r="BC17" i="5"/>
  <c r="BB17" i="6"/>
  <c r="AV28" i="6"/>
  <c r="BD28" i="6" s="1"/>
  <c r="AO28" i="6"/>
  <c r="BC28" i="6" s="1"/>
  <c r="AE36" i="6"/>
  <c r="BB28" i="6"/>
  <c r="BB35" i="6"/>
  <c r="BD9" i="6"/>
  <c r="BD14" i="6"/>
  <c r="BD30" i="6"/>
  <c r="BD34" i="6"/>
  <c r="AO35" i="6"/>
  <c r="N36" i="6"/>
  <c r="AV36" i="6"/>
  <c r="AF10" i="6"/>
  <c r="AG10" i="6" s="1"/>
  <c r="R11" i="6"/>
  <c r="BD11" i="6"/>
  <c r="X17" i="6"/>
  <c r="BD15" i="6"/>
  <c r="BD16" i="6"/>
  <c r="X21" i="6"/>
  <c r="BD19" i="6"/>
  <c r="BD20" i="6"/>
  <c r="AE25" i="6"/>
  <c r="BD23" i="6"/>
  <c r="BD24" i="6"/>
  <c r="X28" i="6"/>
  <c r="BD27" i="6"/>
  <c r="AE32" i="6"/>
  <c r="AV32" i="6"/>
  <c r="AF31" i="6"/>
  <c r="AG31" i="6" s="1"/>
  <c r="AV35" i="6"/>
  <c r="BD33" i="6"/>
  <c r="G35" i="6"/>
  <c r="G12" i="6"/>
  <c r="BC9" i="6"/>
  <c r="R9" i="6"/>
  <c r="Q9" i="6"/>
  <c r="AO12" i="6"/>
  <c r="AW9" i="6"/>
  <c r="AX9" i="6" s="1"/>
  <c r="AH10" i="6"/>
  <c r="BD10" i="6"/>
  <c r="Q11" i="6"/>
  <c r="AW11" i="6"/>
  <c r="AX11" i="6" s="1"/>
  <c r="N12" i="6"/>
  <c r="AO17" i="6"/>
  <c r="BC13" i="6"/>
  <c r="AW13" i="6"/>
  <c r="P15" i="6"/>
  <c r="Q15" i="6"/>
  <c r="R15" i="6"/>
  <c r="BC15" i="6"/>
  <c r="AW15" i="6"/>
  <c r="AX15" i="6" s="1"/>
  <c r="AG20" i="6"/>
  <c r="AH20" i="6"/>
  <c r="BD35" i="6"/>
  <c r="X12" i="6"/>
  <c r="X36" i="6"/>
  <c r="AF8" i="6"/>
  <c r="AI8" i="6" s="1"/>
  <c r="BD8" i="6"/>
  <c r="AV12" i="6"/>
  <c r="O13" i="6"/>
  <c r="R13" i="6" s="1"/>
  <c r="BD17" i="6"/>
  <c r="AF14" i="6"/>
  <c r="P19" i="6"/>
  <c r="Q19" i="6"/>
  <c r="P27" i="6"/>
  <c r="Q27" i="6"/>
  <c r="AF16" i="6"/>
  <c r="AG16" i="6" s="1"/>
  <c r="AF18" i="6"/>
  <c r="AH18" i="6" s="1"/>
  <c r="BD21" i="6"/>
  <c r="R19" i="6"/>
  <c r="AW19" i="6"/>
  <c r="AX19" i="6" s="1"/>
  <c r="BC19" i="6"/>
  <c r="AI20" i="6"/>
  <c r="BB21" i="6"/>
  <c r="AF22" i="6"/>
  <c r="AI22" i="6" s="1"/>
  <c r="BD25" i="6"/>
  <c r="BD22" i="6"/>
  <c r="O23" i="6"/>
  <c r="P23" i="6" s="1"/>
  <c r="AF24" i="6"/>
  <c r="AG24" i="6" s="1"/>
  <c r="X25" i="6"/>
  <c r="BC25" i="6"/>
  <c r="R27" i="6"/>
  <c r="AW27" i="6"/>
  <c r="AX27" i="6" s="1"/>
  <c r="BC27" i="6"/>
  <c r="AO32" i="6"/>
  <c r="BC29" i="6"/>
  <c r="AW29" i="6"/>
  <c r="AY29" i="6" s="1"/>
  <c r="Q30" i="6"/>
  <c r="AW30" i="6"/>
  <c r="AX30" i="6" s="1"/>
  <c r="BD31" i="6"/>
  <c r="BB32" i="6"/>
  <c r="X35" i="6"/>
  <c r="AF33" i="6"/>
  <c r="AI33" i="6" s="1"/>
  <c r="G36" i="6"/>
  <c r="O8" i="6"/>
  <c r="Q8" i="6" s="1"/>
  <c r="AO36" i="6"/>
  <c r="AW8" i="6"/>
  <c r="AY8" i="6" s="1"/>
  <c r="BC8" i="6"/>
  <c r="AF9" i="6"/>
  <c r="AG9" i="6" s="1"/>
  <c r="O10" i="6"/>
  <c r="AW10" i="6"/>
  <c r="AX10" i="6" s="1"/>
  <c r="AF11" i="6"/>
  <c r="AG11" i="6" s="1"/>
  <c r="AF13" i="6"/>
  <c r="BD13" i="6"/>
  <c r="O14" i="6"/>
  <c r="P14" i="6" s="1"/>
  <c r="AW14" i="6"/>
  <c r="AX14" i="6" s="1"/>
  <c r="AF15" i="6"/>
  <c r="AG15" i="6" s="1"/>
  <c r="O16" i="6"/>
  <c r="P16" i="6" s="1"/>
  <c r="AW16" i="6"/>
  <c r="AX16" i="6" s="1"/>
  <c r="O18" i="6"/>
  <c r="Q18" i="6" s="1"/>
  <c r="AO21" i="6"/>
  <c r="BC18" i="6"/>
  <c r="AW18" i="6"/>
  <c r="AY18" i="6" s="1"/>
  <c r="BD18" i="6"/>
  <c r="AW23" i="6"/>
  <c r="AZ23" i="6" s="1"/>
  <c r="BB25" i="6"/>
  <c r="AF26" i="6"/>
  <c r="BD26" i="6"/>
  <c r="O29" i="6"/>
  <c r="R30" i="6"/>
  <c r="BC30" i="6"/>
  <c r="AI31" i="6"/>
  <c r="O34" i="6"/>
  <c r="P34" i="6" s="1"/>
  <c r="AF19" i="6"/>
  <c r="AG19" i="6" s="1"/>
  <c r="AZ19" i="6"/>
  <c r="O20" i="6"/>
  <c r="P20" i="6" s="1"/>
  <c r="AW20" i="6"/>
  <c r="AX20" i="6" s="1"/>
  <c r="O22" i="6"/>
  <c r="R22" i="6" s="1"/>
  <c r="AW22" i="6"/>
  <c r="BC22" i="6"/>
  <c r="AF23" i="6"/>
  <c r="AG23" i="6" s="1"/>
  <c r="O24" i="6"/>
  <c r="P24" i="6" s="1"/>
  <c r="AW24" i="6"/>
  <c r="AX24" i="6" s="1"/>
  <c r="O26" i="6"/>
  <c r="AI26" i="6"/>
  <c r="AW26" i="6"/>
  <c r="AF27" i="6"/>
  <c r="AG27" i="6" s="1"/>
  <c r="N32" i="6"/>
  <c r="AF29" i="6"/>
  <c r="AI29" i="6" s="1"/>
  <c r="BD29" i="6"/>
  <c r="AE35" i="6"/>
  <c r="AW34" i="6"/>
  <c r="AZ34" i="6" s="1"/>
  <c r="BB36" i="6"/>
  <c r="AF30" i="6"/>
  <c r="AG30" i="6" s="1"/>
  <c r="O31" i="6"/>
  <c r="P31" i="6" s="1"/>
  <c r="AW31" i="6"/>
  <c r="AX31" i="6" s="1"/>
  <c r="O33" i="6"/>
  <c r="Q33" i="6" s="1"/>
  <c r="AW33" i="6"/>
  <c r="AY33" i="6" s="1"/>
  <c r="AF34" i="6"/>
  <c r="AG34" i="6" s="1"/>
  <c r="X12" i="4"/>
  <c r="X36" i="4"/>
  <c r="AF8" i="4"/>
  <c r="BD8" i="4"/>
  <c r="O9" i="4"/>
  <c r="P9" i="4" s="1"/>
  <c r="AF10" i="4"/>
  <c r="AG10" i="4" s="1"/>
  <c r="O11" i="4"/>
  <c r="P11" i="4" s="1"/>
  <c r="BC12" i="4"/>
  <c r="AV12" i="4"/>
  <c r="O13" i="4"/>
  <c r="Q13" i="4" s="1"/>
  <c r="AF14" i="4"/>
  <c r="AG14" i="4" s="1"/>
  <c r="O15" i="4"/>
  <c r="P15" i="4" s="1"/>
  <c r="P19" i="4"/>
  <c r="Q19" i="4"/>
  <c r="P27" i="4"/>
  <c r="Q27" i="4"/>
  <c r="AE12" i="4"/>
  <c r="AW9" i="4"/>
  <c r="AW11" i="4"/>
  <c r="AZ11" i="4" s="1"/>
  <c r="N12" i="4"/>
  <c r="BC17" i="4"/>
  <c r="AW13" i="4"/>
  <c r="BC13" i="4"/>
  <c r="BC15" i="4"/>
  <c r="AW15" i="4"/>
  <c r="AX15" i="4" s="1"/>
  <c r="AG20" i="4"/>
  <c r="AH20" i="4"/>
  <c r="AF16" i="4"/>
  <c r="AG16" i="4" s="1"/>
  <c r="AF18" i="4"/>
  <c r="BD21" i="4"/>
  <c r="R19" i="4"/>
  <c r="AW19" i="4"/>
  <c r="AX19" i="4" s="1"/>
  <c r="BC19" i="4"/>
  <c r="AI20" i="4"/>
  <c r="BB21" i="4"/>
  <c r="AF22" i="4"/>
  <c r="AI22" i="4" s="1"/>
  <c r="BD25" i="4"/>
  <c r="BD22" i="4"/>
  <c r="O23" i="4"/>
  <c r="P23" i="4" s="1"/>
  <c r="AF24" i="4"/>
  <c r="AG24" i="4" s="1"/>
  <c r="X25" i="4"/>
  <c r="BC25" i="4"/>
  <c r="R27" i="4"/>
  <c r="AW27" i="4"/>
  <c r="AX27" i="4" s="1"/>
  <c r="BC27" i="4"/>
  <c r="AO32" i="4"/>
  <c r="BC29" i="4"/>
  <c r="AW29" i="4"/>
  <c r="AZ29" i="4" s="1"/>
  <c r="Q30" i="4"/>
  <c r="AW30" i="4"/>
  <c r="AX30" i="4" s="1"/>
  <c r="BD31" i="4"/>
  <c r="BB32" i="4"/>
  <c r="X35" i="4"/>
  <c r="AF33" i="4"/>
  <c r="AI33" i="4" s="1"/>
  <c r="G36" i="4"/>
  <c r="O8" i="4"/>
  <c r="Q8" i="4" s="1"/>
  <c r="AO36" i="4"/>
  <c r="AW8" i="4"/>
  <c r="AY8" i="4" s="1"/>
  <c r="BC8" i="4"/>
  <c r="AF9" i="4"/>
  <c r="AG9" i="4" s="1"/>
  <c r="AZ9" i="4"/>
  <c r="O10" i="4"/>
  <c r="P10" i="4" s="1"/>
  <c r="AW10" i="4"/>
  <c r="AX10" i="4" s="1"/>
  <c r="AF11" i="4"/>
  <c r="AG11" i="4" s="1"/>
  <c r="AF13" i="4"/>
  <c r="BD13" i="4"/>
  <c r="O14" i="4"/>
  <c r="P14" i="4" s="1"/>
  <c r="AW14" i="4"/>
  <c r="AX14" i="4" s="1"/>
  <c r="AF15" i="4"/>
  <c r="AG15" i="4" s="1"/>
  <c r="O16" i="4"/>
  <c r="P16" i="4" s="1"/>
  <c r="AW16" i="4"/>
  <c r="AX16" i="4" s="1"/>
  <c r="O18" i="4"/>
  <c r="Q18" i="4" s="1"/>
  <c r="AO21" i="4"/>
  <c r="BC18" i="4"/>
  <c r="AW18" i="4"/>
  <c r="AY18" i="4" s="1"/>
  <c r="BD18" i="4"/>
  <c r="AW23" i="4"/>
  <c r="AZ23" i="4" s="1"/>
  <c r="BB25" i="4"/>
  <c r="AF26" i="4"/>
  <c r="AI26" i="4" s="1"/>
  <c r="BD26" i="4"/>
  <c r="O29" i="4"/>
  <c r="R30" i="4"/>
  <c r="BC30" i="4"/>
  <c r="G35" i="4"/>
  <c r="O34" i="4"/>
  <c r="P34" i="4" s="1"/>
  <c r="AF19" i="4"/>
  <c r="AG19" i="4" s="1"/>
  <c r="O20" i="4"/>
  <c r="P20" i="4" s="1"/>
  <c r="AW20" i="4"/>
  <c r="AX20" i="4" s="1"/>
  <c r="O22" i="4"/>
  <c r="AW22" i="4"/>
  <c r="BC22" i="4"/>
  <c r="AF23" i="4"/>
  <c r="AG23" i="4" s="1"/>
  <c r="O24" i="4"/>
  <c r="P24" i="4" s="1"/>
  <c r="AW24" i="4"/>
  <c r="AX24" i="4" s="1"/>
  <c r="O26" i="4"/>
  <c r="AW26" i="4"/>
  <c r="AF27" i="4"/>
  <c r="AG27" i="4" s="1"/>
  <c r="N32" i="4"/>
  <c r="AF29" i="4"/>
  <c r="BD29" i="4"/>
  <c r="AE35" i="4"/>
  <c r="AW34" i="4"/>
  <c r="AZ34" i="4" s="1"/>
  <c r="BB36" i="4"/>
  <c r="AF30" i="4"/>
  <c r="AG30" i="4" s="1"/>
  <c r="O31" i="4"/>
  <c r="P31" i="4" s="1"/>
  <c r="AW31" i="4"/>
  <c r="AX31" i="4" s="1"/>
  <c r="O33" i="4"/>
  <c r="Q33" i="4" s="1"/>
  <c r="AW33" i="4"/>
  <c r="AY33" i="4" s="1"/>
  <c r="BF33" i="4" s="1"/>
  <c r="AF34" i="4"/>
  <c r="AG34" i="4" s="1"/>
  <c r="P15" i="5"/>
  <c r="Q15" i="5"/>
  <c r="P9" i="5"/>
  <c r="Q9" i="5"/>
  <c r="P11" i="5"/>
  <c r="Q11" i="5"/>
  <c r="X36" i="5"/>
  <c r="X12" i="5"/>
  <c r="AF8" i="5"/>
  <c r="AI8" i="5" s="1"/>
  <c r="R9" i="5"/>
  <c r="AW9" i="5"/>
  <c r="AX9" i="5" s="1"/>
  <c r="BC9" i="5"/>
  <c r="R11" i="5"/>
  <c r="AW11" i="5"/>
  <c r="AX11" i="5" s="1"/>
  <c r="BC11" i="5"/>
  <c r="N12" i="5"/>
  <c r="AW13" i="5"/>
  <c r="AY13" i="5" s="1"/>
  <c r="BC13" i="5"/>
  <c r="R15" i="5"/>
  <c r="AW15" i="5"/>
  <c r="AX15" i="5" s="1"/>
  <c r="BC15" i="5"/>
  <c r="BB17" i="5"/>
  <c r="AF18" i="5"/>
  <c r="AV21" i="5"/>
  <c r="BD18" i="5"/>
  <c r="Q19" i="5"/>
  <c r="AW19" i="5"/>
  <c r="AX19" i="5" s="1"/>
  <c r="BD20" i="5"/>
  <c r="O8" i="5"/>
  <c r="AE36" i="5"/>
  <c r="AE12" i="5"/>
  <c r="AO36" i="5"/>
  <c r="BC8" i="5"/>
  <c r="AW8" i="5"/>
  <c r="BD8" i="5"/>
  <c r="AO12" i="5"/>
  <c r="AV12" i="5"/>
  <c r="O13" i="5"/>
  <c r="R13" i="5" s="1"/>
  <c r="BD17" i="5"/>
  <c r="AF14" i="5"/>
  <c r="N21" i="5"/>
  <c r="R19" i="5"/>
  <c r="BC19" i="5"/>
  <c r="BD26" i="5"/>
  <c r="G28" i="5"/>
  <c r="O27" i="5"/>
  <c r="P27" i="5" s="1"/>
  <c r="AV28" i="5"/>
  <c r="G32" i="5"/>
  <c r="O29" i="5"/>
  <c r="Q29" i="5" s="1"/>
  <c r="AF9" i="5"/>
  <c r="AG9" i="5" s="1"/>
  <c r="O10" i="5"/>
  <c r="P10" i="5" s="1"/>
  <c r="AW10" i="5"/>
  <c r="AX10" i="5" s="1"/>
  <c r="AF11" i="5"/>
  <c r="AG11" i="5" s="1"/>
  <c r="AF13" i="5"/>
  <c r="BD13" i="5"/>
  <c r="O14" i="5"/>
  <c r="P14" i="5" s="1"/>
  <c r="AW14" i="5"/>
  <c r="AX14" i="5" s="1"/>
  <c r="AF15" i="5"/>
  <c r="AG15" i="5" s="1"/>
  <c r="O16" i="5"/>
  <c r="P16" i="5" s="1"/>
  <c r="AW16" i="5"/>
  <c r="AX16" i="5" s="1"/>
  <c r="O18" i="5"/>
  <c r="R18" i="5" s="1"/>
  <c r="AO21" i="5"/>
  <c r="BC18" i="5"/>
  <c r="AW18" i="5"/>
  <c r="AY18" i="5" s="1"/>
  <c r="Q23" i="5"/>
  <c r="AW23" i="5"/>
  <c r="AX23" i="5" s="1"/>
  <c r="AH24" i="5"/>
  <c r="AJ24" i="5" s="1"/>
  <c r="BD24" i="5"/>
  <c r="BB25" i="5"/>
  <c r="X28" i="5"/>
  <c r="AF26" i="5"/>
  <c r="AH26" i="5" s="1"/>
  <c r="BC27" i="5"/>
  <c r="BD33" i="5"/>
  <c r="G35" i="5"/>
  <c r="O34" i="5"/>
  <c r="P34" i="5" s="1"/>
  <c r="AV35" i="5"/>
  <c r="BB21" i="5"/>
  <c r="AF22" i="5"/>
  <c r="BD22" i="5"/>
  <c r="AE28" i="5"/>
  <c r="AW27" i="5"/>
  <c r="AZ27" i="5" s="1"/>
  <c r="AO32" i="5"/>
  <c r="BC29" i="5"/>
  <c r="AW29" i="5"/>
  <c r="AW30" i="5"/>
  <c r="AX30" i="5" s="1"/>
  <c r="AH31" i="5"/>
  <c r="BD31" i="5"/>
  <c r="BB32" i="5"/>
  <c r="X35" i="5"/>
  <c r="AF33" i="5"/>
  <c r="AH33" i="5" s="1"/>
  <c r="BC34" i="5"/>
  <c r="AF19" i="5"/>
  <c r="AG19" i="5" s="1"/>
  <c r="O20" i="5"/>
  <c r="P20" i="5" s="1"/>
  <c r="AW20" i="5"/>
  <c r="AX20" i="5" s="1"/>
  <c r="O22" i="5"/>
  <c r="Q22" i="5" s="1"/>
  <c r="AW22" i="5"/>
  <c r="AY22" i="5" s="1"/>
  <c r="BC22" i="5"/>
  <c r="AF23" i="5"/>
  <c r="AG23" i="5" s="1"/>
  <c r="O24" i="5"/>
  <c r="AW24" i="5"/>
  <c r="AX24" i="5" s="1"/>
  <c r="O26" i="5"/>
  <c r="Q26" i="5" s="1"/>
  <c r="AW26" i="5"/>
  <c r="AZ26" i="5" s="1"/>
  <c r="AF27" i="5"/>
  <c r="AH27" i="5" s="1"/>
  <c r="N32" i="5"/>
  <c r="AF29" i="5"/>
  <c r="AH29" i="5" s="1"/>
  <c r="AZ29" i="5"/>
  <c r="BD29" i="5"/>
  <c r="AE35" i="5"/>
  <c r="AW34" i="5"/>
  <c r="BB36" i="5"/>
  <c r="AF30" i="5"/>
  <c r="AG30" i="5" s="1"/>
  <c r="O31" i="5"/>
  <c r="AW31" i="5"/>
  <c r="AX31" i="5" s="1"/>
  <c r="O33" i="5"/>
  <c r="AW33" i="5"/>
  <c r="AF34" i="5"/>
  <c r="X36" i="3"/>
  <c r="X12" i="3"/>
  <c r="AF8" i="3"/>
  <c r="AH8" i="3" s="1"/>
  <c r="AV36" i="3"/>
  <c r="AV12" i="3"/>
  <c r="BD8" i="3"/>
  <c r="AG15" i="3"/>
  <c r="AH15" i="3"/>
  <c r="AG19" i="3"/>
  <c r="AH19" i="3"/>
  <c r="P22" i="3"/>
  <c r="Q22" i="3"/>
  <c r="P24" i="3"/>
  <c r="Q24" i="3"/>
  <c r="N36" i="3"/>
  <c r="N12" i="3"/>
  <c r="P16" i="3"/>
  <c r="Q16" i="3"/>
  <c r="P18" i="3"/>
  <c r="Q18" i="3"/>
  <c r="BC21" i="3"/>
  <c r="P20" i="3"/>
  <c r="Q20" i="3"/>
  <c r="O9" i="3"/>
  <c r="P9" i="3" s="1"/>
  <c r="AW9" i="3"/>
  <c r="AX9" i="3" s="1"/>
  <c r="BC9" i="3"/>
  <c r="AF10" i="3"/>
  <c r="AG10" i="3" s="1"/>
  <c r="O11" i="3"/>
  <c r="P11" i="3" s="1"/>
  <c r="AW11" i="3"/>
  <c r="AX11" i="3" s="1"/>
  <c r="O13" i="3"/>
  <c r="Q13" i="3" s="1"/>
  <c r="AW13" i="3"/>
  <c r="AY13" i="3" s="1"/>
  <c r="BC13" i="3"/>
  <c r="AF14" i="3"/>
  <c r="AG14" i="3" s="1"/>
  <c r="AI15" i="3"/>
  <c r="R16" i="3"/>
  <c r="AW16" i="3"/>
  <c r="AX16" i="3" s="1"/>
  <c r="BC16" i="3"/>
  <c r="R18" i="3"/>
  <c r="AW18" i="3"/>
  <c r="AZ18" i="3" s="1"/>
  <c r="BC18" i="3"/>
  <c r="AI19" i="3"/>
  <c r="R20" i="3"/>
  <c r="AW20" i="3"/>
  <c r="AX20" i="3" s="1"/>
  <c r="BC20" i="3"/>
  <c r="R22" i="3"/>
  <c r="AW22" i="3"/>
  <c r="AY22" i="3" s="1"/>
  <c r="BC22" i="3"/>
  <c r="AI23" i="3"/>
  <c r="R24" i="3"/>
  <c r="AW24" i="3"/>
  <c r="AX24" i="3" s="1"/>
  <c r="BC24" i="3"/>
  <c r="AO28" i="3"/>
  <c r="AW26" i="3"/>
  <c r="AY26" i="3" s="1"/>
  <c r="AH27" i="3"/>
  <c r="BD27" i="3"/>
  <c r="BB28" i="3"/>
  <c r="AF29" i="3"/>
  <c r="AI29" i="3" s="1"/>
  <c r="Q34" i="3"/>
  <c r="G36" i="3"/>
  <c r="O8" i="3"/>
  <c r="AE36" i="3"/>
  <c r="AO36" i="3"/>
  <c r="AW8" i="3"/>
  <c r="AY8" i="3" s="1"/>
  <c r="BC8" i="3"/>
  <c r="AF9" i="3"/>
  <c r="AG9" i="3" s="1"/>
  <c r="O10" i="3"/>
  <c r="P10" i="3" s="1"/>
  <c r="AW10" i="3"/>
  <c r="AX10" i="3" s="1"/>
  <c r="AF11" i="3"/>
  <c r="AG11" i="3" s="1"/>
  <c r="AZ11" i="3"/>
  <c r="AE12" i="3"/>
  <c r="X17" i="3"/>
  <c r="AF13" i="3"/>
  <c r="AH13" i="3" s="1"/>
  <c r="BD13" i="3"/>
  <c r="O14" i="3"/>
  <c r="P14" i="3" s="1"/>
  <c r="AW14" i="3"/>
  <c r="AX14" i="3" s="1"/>
  <c r="BD19" i="3"/>
  <c r="BD23" i="3"/>
  <c r="O26" i="3"/>
  <c r="BC26" i="3"/>
  <c r="AI27" i="3"/>
  <c r="BD32" i="3"/>
  <c r="AF31" i="3"/>
  <c r="AG31" i="3" s="1"/>
  <c r="X32" i="3"/>
  <c r="AE32" i="3"/>
  <c r="AO35" i="3"/>
  <c r="BC34" i="3"/>
  <c r="AW34" i="3"/>
  <c r="AX34" i="3" s="1"/>
  <c r="N35" i="3"/>
  <c r="BB36" i="3"/>
  <c r="O15" i="3"/>
  <c r="P15" i="3" s="1"/>
  <c r="AW15" i="3"/>
  <c r="AX15" i="3" s="1"/>
  <c r="AF16" i="3"/>
  <c r="AG16" i="3" s="1"/>
  <c r="AF18" i="3"/>
  <c r="O19" i="3"/>
  <c r="P19" i="3" s="1"/>
  <c r="AW19" i="3"/>
  <c r="AX19" i="3" s="1"/>
  <c r="AF20" i="3"/>
  <c r="AG20" i="3" s="1"/>
  <c r="AZ20" i="3"/>
  <c r="AF22" i="3"/>
  <c r="O23" i="3"/>
  <c r="P23" i="3" s="1"/>
  <c r="AW23" i="3"/>
  <c r="AX23" i="3" s="1"/>
  <c r="AF24" i="3"/>
  <c r="AG24" i="3" s="1"/>
  <c r="N28" i="3"/>
  <c r="AF26" i="3"/>
  <c r="AV28" i="3"/>
  <c r="BD26" i="3"/>
  <c r="O30" i="3"/>
  <c r="P30" i="3" s="1"/>
  <c r="R34" i="3"/>
  <c r="O27" i="3"/>
  <c r="P27" i="3" s="1"/>
  <c r="AW27" i="3"/>
  <c r="AX27" i="3" s="1"/>
  <c r="G32" i="3"/>
  <c r="O29" i="3"/>
  <c r="AO32" i="3"/>
  <c r="BC29" i="3"/>
  <c r="AW29" i="3"/>
  <c r="AW30" i="3"/>
  <c r="BB32" i="3"/>
  <c r="AF33" i="3"/>
  <c r="AI33" i="3" s="1"/>
  <c r="BD33" i="3"/>
  <c r="AF30" i="3"/>
  <c r="AG30" i="3" s="1"/>
  <c r="O31" i="3"/>
  <c r="P31" i="3" s="1"/>
  <c r="AW31" i="3"/>
  <c r="AY31" i="3" s="1"/>
  <c r="O33" i="3"/>
  <c r="R33" i="3" s="1"/>
  <c r="AW33" i="3"/>
  <c r="AZ33" i="3" s="1"/>
  <c r="AF34" i="3"/>
  <c r="AG34" i="3" s="1"/>
  <c r="P10" i="2"/>
  <c r="Q10" i="2"/>
  <c r="AG11" i="2"/>
  <c r="AH11" i="2"/>
  <c r="N36" i="2"/>
  <c r="N12" i="2"/>
  <c r="AF8" i="2"/>
  <c r="AH8" i="2" s="1"/>
  <c r="AV36" i="2"/>
  <c r="AV12" i="2"/>
  <c r="BD8" i="2"/>
  <c r="R10" i="2"/>
  <c r="AW10" i="2"/>
  <c r="AX10" i="2" s="1"/>
  <c r="BC10" i="2"/>
  <c r="AI11" i="2"/>
  <c r="BB12" i="2"/>
  <c r="AF13" i="2"/>
  <c r="AI13" i="2" s="1"/>
  <c r="BD13" i="2"/>
  <c r="O14" i="2"/>
  <c r="P14" i="2" s="1"/>
  <c r="AF15" i="2"/>
  <c r="AG15" i="2" s="1"/>
  <c r="AF19" i="2"/>
  <c r="AG19" i="2" s="1"/>
  <c r="AF23" i="2"/>
  <c r="AG23" i="2" s="1"/>
  <c r="AV32" i="2"/>
  <c r="BD29" i="2"/>
  <c r="AF31" i="2"/>
  <c r="AG31" i="2" s="1"/>
  <c r="AO35" i="2"/>
  <c r="BC34" i="2"/>
  <c r="AW34" i="2"/>
  <c r="AX34" i="2" s="1"/>
  <c r="N35" i="2"/>
  <c r="BB36" i="2"/>
  <c r="G36" i="2"/>
  <c r="G12" i="2"/>
  <c r="O8" i="2"/>
  <c r="Q8" i="2" s="1"/>
  <c r="AE36" i="2"/>
  <c r="AO36" i="2"/>
  <c r="AO12" i="2"/>
  <c r="AW8" i="2"/>
  <c r="AY8" i="2" s="1"/>
  <c r="X12" i="2"/>
  <c r="AE12" i="2"/>
  <c r="AW14" i="2"/>
  <c r="AZ14" i="2" s="1"/>
  <c r="BC14" i="2"/>
  <c r="O16" i="2"/>
  <c r="P16" i="2" s="1"/>
  <c r="G21" i="2"/>
  <c r="O18" i="2"/>
  <c r="Q18" i="2" s="1"/>
  <c r="O20" i="2"/>
  <c r="P20" i="2" s="1"/>
  <c r="G25" i="2"/>
  <c r="O22" i="2"/>
  <c r="O24" i="2"/>
  <c r="P24" i="2" s="1"/>
  <c r="G28" i="2"/>
  <c r="O26" i="2"/>
  <c r="Q26" i="2" s="1"/>
  <c r="X32" i="2"/>
  <c r="AE32" i="2"/>
  <c r="O9" i="2"/>
  <c r="P9" i="2" s="1"/>
  <c r="AW9" i="2"/>
  <c r="AX9" i="2" s="1"/>
  <c r="AF10" i="2"/>
  <c r="AG10" i="2" s="1"/>
  <c r="O11" i="2"/>
  <c r="P11" i="2" s="1"/>
  <c r="AW11" i="2"/>
  <c r="AX11" i="2" s="1"/>
  <c r="O13" i="2"/>
  <c r="Q13" i="2" s="1"/>
  <c r="AE17" i="2"/>
  <c r="AW13" i="2"/>
  <c r="AY13" i="2" s="1"/>
  <c r="AF14" i="2"/>
  <c r="AG14" i="2" s="1"/>
  <c r="AW16" i="2"/>
  <c r="AZ16" i="2" s="1"/>
  <c r="X21" i="2"/>
  <c r="AW18" i="2"/>
  <c r="AZ18" i="2" s="1"/>
  <c r="AW20" i="2"/>
  <c r="AZ20" i="2" s="1"/>
  <c r="X25" i="2"/>
  <c r="AW22" i="2"/>
  <c r="AZ22" i="2" s="1"/>
  <c r="AW24" i="2"/>
  <c r="AZ24" i="2" s="1"/>
  <c r="AO28" i="2"/>
  <c r="AW26" i="2"/>
  <c r="AH27" i="2"/>
  <c r="BD27" i="2"/>
  <c r="BB28" i="2"/>
  <c r="AF29" i="2"/>
  <c r="AH29" i="2" s="1"/>
  <c r="Q34" i="2"/>
  <c r="O15" i="2"/>
  <c r="P15" i="2" s="1"/>
  <c r="AW15" i="2"/>
  <c r="AY15" i="2" s="1"/>
  <c r="AF16" i="2"/>
  <c r="AG16" i="2" s="1"/>
  <c r="AF18" i="2"/>
  <c r="AI18" i="2" s="1"/>
  <c r="O19" i="2"/>
  <c r="P19" i="2" s="1"/>
  <c r="AW19" i="2"/>
  <c r="AY19" i="2" s="1"/>
  <c r="AF20" i="2"/>
  <c r="AG20" i="2" s="1"/>
  <c r="AF22" i="2"/>
  <c r="AH22" i="2" s="1"/>
  <c r="O23" i="2"/>
  <c r="P23" i="2" s="1"/>
  <c r="AW23" i="2"/>
  <c r="AY23" i="2" s="1"/>
  <c r="AF24" i="2"/>
  <c r="AG24" i="2" s="1"/>
  <c r="N28" i="2"/>
  <c r="AF26" i="2"/>
  <c r="AI26" i="2" s="1"/>
  <c r="AV28" i="2"/>
  <c r="BD26" i="2"/>
  <c r="O30" i="2"/>
  <c r="P30" i="2" s="1"/>
  <c r="R34" i="2"/>
  <c r="O27" i="2"/>
  <c r="Q27" i="2" s="1"/>
  <c r="AW27" i="2"/>
  <c r="AX27" i="2" s="1"/>
  <c r="G32" i="2"/>
  <c r="O29" i="2"/>
  <c r="Q29" i="2" s="1"/>
  <c r="AO32" i="2"/>
  <c r="BC29" i="2"/>
  <c r="AW29" i="2"/>
  <c r="AY29" i="2" s="1"/>
  <c r="AW30" i="2"/>
  <c r="AZ30" i="2" s="1"/>
  <c r="BB32" i="2"/>
  <c r="AF33" i="2"/>
  <c r="BD33" i="2"/>
  <c r="AF30" i="2"/>
  <c r="AG30" i="2" s="1"/>
  <c r="O31" i="2"/>
  <c r="P31" i="2" s="1"/>
  <c r="AW31" i="2"/>
  <c r="O33" i="2"/>
  <c r="AW33" i="2"/>
  <c r="AF34" i="2"/>
  <c r="AG34" i="2" s="1"/>
  <c r="AI14" i="4" l="1"/>
  <c r="AI9" i="2"/>
  <c r="BC28" i="5"/>
  <c r="BD21" i="2"/>
  <c r="AI8" i="2"/>
  <c r="AI20" i="5"/>
  <c r="AY18" i="3"/>
  <c r="AZ9" i="3"/>
  <c r="BD17" i="3"/>
  <c r="BD36" i="6"/>
  <c r="AH31" i="4"/>
  <c r="BF29" i="2"/>
  <c r="AH14" i="4"/>
  <c r="AJ14" i="4" s="1"/>
  <c r="AZ30" i="4"/>
  <c r="BG30" i="4" s="1"/>
  <c r="AY30" i="4"/>
  <c r="AI31" i="4"/>
  <c r="AY27" i="4"/>
  <c r="BF27" i="4" s="1"/>
  <c r="AI24" i="4"/>
  <c r="AY10" i="4"/>
  <c r="R15" i="4"/>
  <c r="AI10" i="4"/>
  <c r="BC35" i="4"/>
  <c r="BD32" i="4"/>
  <c r="R23" i="4"/>
  <c r="BG23" i="4" s="1"/>
  <c r="BD36" i="4"/>
  <c r="R9" i="4"/>
  <c r="BG9" i="4" s="1"/>
  <c r="AH34" i="4"/>
  <c r="Q16" i="4"/>
  <c r="AZ14" i="4"/>
  <c r="AY31" i="4"/>
  <c r="R34" i="4"/>
  <c r="BG34" i="4" s="1"/>
  <c r="AZ19" i="4"/>
  <c r="BG19" i="4" s="1"/>
  <c r="Q34" i="4"/>
  <c r="S34" i="4" s="1"/>
  <c r="AZ18" i="4"/>
  <c r="AZ15" i="4"/>
  <c r="AY14" i="4"/>
  <c r="S30" i="4"/>
  <c r="AH11" i="4"/>
  <c r="BF30" i="4"/>
  <c r="Q24" i="4"/>
  <c r="Q20" i="4"/>
  <c r="BF18" i="4"/>
  <c r="BF8" i="4"/>
  <c r="R30" i="3"/>
  <c r="AH23" i="3"/>
  <c r="AJ23" i="3" s="1"/>
  <c r="AZ34" i="3"/>
  <c r="BG34" i="3" s="1"/>
  <c r="AY33" i="3"/>
  <c r="AY27" i="3"/>
  <c r="S34" i="3"/>
  <c r="AZ24" i="3"/>
  <c r="BG24" i="3" s="1"/>
  <c r="AZ22" i="3"/>
  <c r="BG22" i="3" s="1"/>
  <c r="BG20" i="3"/>
  <c r="BG18" i="3"/>
  <c r="AI31" i="3"/>
  <c r="AJ27" i="3"/>
  <c r="AI8" i="3"/>
  <c r="AZ27" i="3"/>
  <c r="AY11" i="3"/>
  <c r="BA11" i="3" s="1"/>
  <c r="AI34" i="3"/>
  <c r="AY20" i="3"/>
  <c r="BF20" i="3" s="1"/>
  <c r="O25" i="3"/>
  <c r="BD21" i="3"/>
  <c r="BD25" i="3"/>
  <c r="AI13" i="3"/>
  <c r="AZ26" i="3"/>
  <c r="AH31" i="3"/>
  <c r="AJ31" i="3" s="1"/>
  <c r="Q23" i="3"/>
  <c r="AY14" i="3"/>
  <c r="AY10" i="3"/>
  <c r="AZ14" i="3"/>
  <c r="AY9" i="3"/>
  <c r="AH14" i="3"/>
  <c r="AJ15" i="3"/>
  <c r="AH11" i="3"/>
  <c r="BG33" i="3"/>
  <c r="Q33" i="3"/>
  <c r="S20" i="3"/>
  <c r="BF18" i="3"/>
  <c r="BF13" i="3"/>
  <c r="R9" i="3"/>
  <c r="BG9" i="3" s="1"/>
  <c r="Q9" i="3"/>
  <c r="BF9" i="3" s="1"/>
  <c r="R24" i="2"/>
  <c r="BG24" i="2" s="1"/>
  <c r="R18" i="2"/>
  <c r="BG18" i="2" s="1"/>
  <c r="BD12" i="2"/>
  <c r="BC21" i="2"/>
  <c r="BD25" i="2"/>
  <c r="AH18" i="2"/>
  <c r="R30" i="2"/>
  <c r="BG30" i="2" s="1"/>
  <c r="Q30" i="2"/>
  <c r="AJ27" i="2"/>
  <c r="R20" i="2"/>
  <c r="BG20" i="2" s="1"/>
  <c r="AZ10" i="2"/>
  <c r="BG10" i="2" s="1"/>
  <c r="Q20" i="2"/>
  <c r="S20" i="2" s="1"/>
  <c r="R14" i="2"/>
  <c r="BG14" i="2" s="1"/>
  <c r="AH26" i="2"/>
  <c r="AI23" i="2"/>
  <c r="AH23" i="2"/>
  <c r="AI16" i="2"/>
  <c r="AH9" i="2"/>
  <c r="R26" i="2"/>
  <c r="R16" i="2"/>
  <c r="BG16" i="2" s="1"/>
  <c r="R29" i="2"/>
  <c r="AZ29" i="2"/>
  <c r="AI31" i="2"/>
  <c r="AH30" i="2"/>
  <c r="AI29" i="2"/>
  <c r="AI15" i="2"/>
  <c r="AY11" i="2"/>
  <c r="AZ11" i="2"/>
  <c r="AH31" i="2"/>
  <c r="AH15" i="2"/>
  <c r="AJ15" i="2" s="1"/>
  <c r="AI20" i="2"/>
  <c r="S34" i="2"/>
  <c r="Q31" i="2"/>
  <c r="R31" i="2"/>
  <c r="R13" i="2"/>
  <c r="BF13" i="2"/>
  <c r="R9" i="2"/>
  <c r="BF8" i="2"/>
  <c r="BC35" i="5"/>
  <c r="AZ11" i="5"/>
  <c r="BG11" i="5" s="1"/>
  <c r="AI33" i="5"/>
  <c r="AH20" i="5"/>
  <c r="AZ30" i="5"/>
  <c r="AI10" i="5"/>
  <c r="AH10" i="5"/>
  <c r="Q30" i="5"/>
  <c r="S19" i="5"/>
  <c r="AI26" i="5"/>
  <c r="R27" i="5"/>
  <c r="BG27" i="5" s="1"/>
  <c r="S23" i="5"/>
  <c r="AZ15" i="5"/>
  <c r="BG15" i="5" s="1"/>
  <c r="AY14" i="5"/>
  <c r="BD12" i="5"/>
  <c r="AI15" i="5"/>
  <c r="BD36" i="5"/>
  <c r="R30" i="5"/>
  <c r="BD32" i="5"/>
  <c r="S30" i="5"/>
  <c r="AH16" i="5"/>
  <c r="AH11" i="5"/>
  <c r="AY26" i="5"/>
  <c r="BF26" i="5" s="1"/>
  <c r="AY24" i="5"/>
  <c r="AY20" i="5"/>
  <c r="AJ31" i="5"/>
  <c r="AI30" i="5"/>
  <c r="AY10" i="5"/>
  <c r="Q27" i="5"/>
  <c r="AI16" i="5"/>
  <c r="R34" i="5"/>
  <c r="Q34" i="5"/>
  <c r="R29" i="5"/>
  <c r="BG29" i="5" s="1"/>
  <c r="BF22" i="5"/>
  <c r="Q18" i="5"/>
  <c r="BF18" i="5" s="1"/>
  <c r="Q16" i="5"/>
  <c r="R16" i="5"/>
  <c r="AZ29" i="6"/>
  <c r="AZ27" i="6"/>
  <c r="BG27" i="6" s="1"/>
  <c r="AZ15" i="6"/>
  <c r="BG15" i="6" s="1"/>
  <c r="AH16" i="6"/>
  <c r="AY31" i="6"/>
  <c r="BD32" i="6"/>
  <c r="S30" i="6"/>
  <c r="R23" i="6"/>
  <c r="BG23" i="6" s="1"/>
  <c r="AI18" i="6"/>
  <c r="AY14" i="6"/>
  <c r="AZ11" i="6"/>
  <c r="BG11" i="6" s="1"/>
  <c r="AY10" i="6"/>
  <c r="BG19" i="6"/>
  <c r="S11" i="6"/>
  <c r="BC35" i="6"/>
  <c r="BF8" i="6"/>
  <c r="BD12" i="6"/>
  <c r="AI10" i="6"/>
  <c r="AJ10" i="6" s="1"/>
  <c r="AZ30" i="6"/>
  <c r="BG30" i="6" s="1"/>
  <c r="AH34" i="6"/>
  <c r="AY27" i="6"/>
  <c r="BF27" i="6" s="1"/>
  <c r="AI24" i="6"/>
  <c r="Q20" i="6"/>
  <c r="AZ18" i="6"/>
  <c r="AZ9" i="6"/>
  <c r="BG9" i="6" s="1"/>
  <c r="AH31" i="6"/>
  <c r="AJ31" i="6" s="1"/>
  <c r="AY11" i="6"/>
  <c r="BF11" i="6" s="1"/>
  <c r="AY9" i="6"/>
  <c r="BF9" i="6" s="1"/>
  <c r="R34" i="6"/>
  <c r="BG34" i="6" s="1"/>
  <c r="Q34" i="6"/>
  <c r="BF33" i="6"/>
  <c r="S27" i="6"/>
  <c r="BF18" i="6"/>
  <c r="S9" i="6"/>
  <c r="AW28" i="6"/>
  <c r="AX26" i="6"/>
  <c r="O28" i="6"/>
  <c r="P26" i="6"/>
  <c r="BE24" i="6"/>
  <c r="AW25" i="6"/>
  <c r="AX22" i="6"/>
  <c r="BE20" i="6"/>
  <c r="O32" i="6"/>
  <c r="R32" i="6" s="1"/>
  <c r="P29" i="6"/>
  <c r="Q29" i="6"/>
  <c r="BF29" i="6" s="1"/>
  <c r="AZ26" i="6"/>
  <c r="Q26" i="6"/>
  <c r="AX23" i="6"/>
  <c r="AY23" i="6"/>
  <c r="BC21" i="6"/>
  <c r="BE16" i="6"/>
  <c r="AF17" i="6"/>
  <c r="AG13" i="6"/>
  <c r="P10" i="6"/>
  <c r="R10" i="6"/>
  <c r="BC36" i="6"/>
  <c r="AG33" i="6"/>
  <c r="AF35" i="6"/>
  <c r="AG35" i="6" s="1"/>
  <c r="AY30" i="6"/>
  <c r="BF30" i="6" s="1"/>
  <c r="AX29" i="6"/>
  <c r="AW32" i="6"/>
  <c r="AY32" i="6" s="1"/>
  <c r="BC32" i="6"/>
  <c r="BE27" i="6"/>
  <c r="R26" i="6"/>
  <c r="AZ24" i="6"/>
  <c r="Q24" i="6"/>
  <c r="AZ22" i="6"/>
  <c r="BG22" i="6" s="1"/>
  <c r="BE19" i="6"/>
  <c r="AF21" i="6"/>
  <c r="AG18" i="6"/>
  <c r="AY19" i="6"/>
  <c r="BF19" i="6" s="1"/>
  <c r="S19" i="6"/>
  <c r="Q16" i="6"/>
  <c r="AG14" i="6"/>
  <c r="AH14" i="6"/>
  <c r="Q14" i="6"/>
  <c r="AI13" i="6"/>
  <c r="P13" i="6"/>
  <c r="O17" i="6"/>
  <c r="Q13" i="6"/>
  <c r="AZ10" i="6"/>
  <c r="AI9" i="6"/>
  <c r="AI34" i="6"/>
  <c r="R24" i="6"/>
  <c r="AI19" i="6"/>
  <c r="R16" i="6"/>
  <c r="AY15" i="6"/>
  <c r="BF15" i="6" s="1"/>
  <c r="AH15" i="6"/>
  <c r="AI14" i="6"/>
  <c r="AH13" i="6"/>
  <c r="AH11" i="6"/>
  <c r="S15" i="6"/>
  <c r="AX13" i="6"/>
  <c r="AW17" i="6"/>
  <c r="AX17" i="6" s="1"/>
  <c r="AY13" i="6"/>
  <c r="BE11" i="6"/>
  <c r="AI11" i="6"/>
  <c r="AJ11" i="6" s="1"/>
  <c r="BE9" i="6"/>
  <c r="BC12" i="6"/>
  <c r="Q31" i="6"/>
  <c r="AF32" i="6"/>
  <c r="AG29" i="6"/>
  <c r="O25" i="6"/>
  <c r="P22" i="6"/>
  <c r="AW35" i="6"/>
  <c r="AX33" i="6"/>
  <c r="AZ33" i="6"/>
  <c r="O35" i="6"/>
  <c r="Q35" i="6" s="1"/>
  <c r="P33" i="6"/>
  <c r="BE31" i="6"/>
  <c r="AX34" i="6"/>
  <c r="AY34" i="6"/>
  <c r="R33" i="6"/>
  <c r="AZ31" i="6"/>
  <c r="AH29" i="6"/>
  <c r="R29" i="6"/>
  <c r="AY26" i="6"/>
  <c r="AY24" i="6"/>
  <c r="AY22" i="6"/>
  <c r="Q22" i="6"/>
  <c r="AY20" i="6"/>
  <c r="AH30" i="6"/>
  <c r="AG26" i="6"/>
  <c r="AF28" i="6"/>
  <c r="AH26" i="6"/>
  <c r="AH23" i="6"/>
  <c r="AZ20" i="6"/>
  <c r="AW21" i="6"/>
  <c r="AY21" i="6" s="1"/>
  <c r="AX18" i="6"/>
  <c r="O21" i="6"/>
  <c r="P18" i="6"/>
  <c r="AY16" i="6"/>
  <c r="BE14" i="6"/>
  <c r="AW36" i="6"/>
  <c r="AY36" i="6" s="1"/>
  <c r="AW12" i="6"/>
  <c r="AX12" i="6" s="1"/>
  <c r="AX8" i="6"/>
  <c r="O36" i="6"/>
  <c r="Q36" i="6" s="1"/>
  <c r="O12" i="6"/>
  <c r="P8" i="6"/>
  <c r="R8" i="6"/>
  <c r="AH33" i="6"/>
  <c r="BE30" i="6"/>
  <c r="AI30" i="6"/>
  <c r="AH27" i="6"/>
  <c r="AI23" i="6"/>
  <c r="AF25" i="6"/>
  <c r="AG22" i="6"/>
  <c r="AH19" i="6"/>
  <c r="R18" i="6"/>
  <c r="AZ16" i="6"/>
  <c r="R31" i="6"/>
  <c r="AH24" i="6"/>
  <c r="AH22" i="6"/>
  <c r="R20" i="6"/>
  <c r="AZ14" i="6"/>
  <c r="Q10" i="6"/>
  <c r="AF36" i="6"/>
  <c r="AH36" i="6" s="1"/>
  <c r="AG8" i="6"/>
  <c r="AF12" i="6"/>
  <c r="AH8" i="6"/>
  <c r="AH12" i="6"/>
  <c r="AI27" i="6"/>
  <c r="Q23" i="6"/>
  <c r="AJ20" i="6"/>
  <c r="AI16" i="6"/>
  <c r="BE15" i="6"/>
  <c r="AI15" i="6"/>
  <c r="AH9" i="6"/>
  <c r="R14" i="6"/>
  <c r="BC17" i="6"/>
  <c r="Q31" i="4"/>
  <c r="AF32" i="4"/>
  <c r="AG29" i="4"/>
  <c r="AW28" i="4"/>
  <c r="AX26" i="4"/>
  <c r="O28" i="4"/>
  <c r="P26" i="4"/>
  <c r="BE24" i="4"/>
  <c r="AW25" i="4"/>
  <c r="AX22" i="4"/>
  <c r="O25" i="4"/>
  <c r="P22" i="4"/>
  <c r="BE20" i="4"/>
  <c r="AI29" i="4"/>
  <c r="O32" i="4"/>
  <c r="R32" i="4" s="1"/>
  <c r="P29" i="4"/>
  <c r="Q29" i="4"/>
  <c r="AZ26" i="4"/>
  <c r="Q26" i="4"/>
  <c r="AX23" i="4"/>
  <c r="AY23" i="4"/>
  <c r="R22" i="4"/>
  <c r="BC21" i="4"/>
  <c r="BE16" i="4"/>
  <c r="AF17" i="4"/>
  <c r="AG13" i="4"/>
  <c r="BC36" i="4"/>
  <c r="AG33" i="4"/>
  <c r="AF35" i="4"/>
  <c r="AG35" i="4" s="1"/>
  <c r="AX29" i="4"/>
  <c r="AW32" i="4"/>
  <c r="BC32" i="4"/>
  <c r="AY32" i="4"/>
  <c r="BE27" i="4"/>
  <c r="R26" i="4"/>
  <c r="AZ24" i="4"/>
  <c r="AZ22" i="4"/>
  <c r="BE19" i="4"/>
  <c r="AF21" i="4"/>
  <c r="AG18" i="4"/>
  <c r="AI27" i="4"/>
  <c r="Q23" i="4"/>
  <c r="AJ20" i="4"/>
  <c r="AI16" i="4"/>
  <c r="BE15" i="4"/>
  <c r="AX13" i="4"/>
  <c r="AW17" i="4"/>
  <c r="AY13" i="4"/>
  <c r="BF13" i="4" s="1"/>
  <c r="AH9" i="4"/>
  <c r="AY19" i="4"/>
  <c r="BF19" i="4" s="1"/>
  <c r="S19" i="4"/>
  <c r="AI13" i="4"/>
  <c r="P13" i="4"/>
  <c r="O17" i="4"/>
  <c r="BD12" i="4"/>
  <c r="AI9" i="4"/>
  <c r="AF36" i="4"/>
  <c r="AH36" i="4" s="1"/>
  <c r="AG8" i="4"/>
  <c r="AF12" i="4"/>
  <c r="AG12" i="4" s="1"/>
  <c r="R14" i="4"/>
  <c r="BG14" i="4" s="1"/>
  <c r="AH10" i="4"/>
  <c r="Q11" i="4"/>
  <c r="AW35" i="4"/>
  <c r="AX33" i="4"/>
  <c r="AZ33" i="4"/>
  <c r="O35" i="4"/>
  <c r="Q35" i="4" s="1"/>
  <c r="P33" i="4"/>
  <c r="BE31" i="4"/>
  <c r="AX34" i="4"/>
  <c r="AY34" i="4"/>
  <c r="R33" i="4"/>
  <c r="AZ31" i="4"/>
  <c r="AH29" i="4"/>
  <c r="R29" i="4"/>
  <c r="BG29" i="4" s="1"/>
  <c r="AZ27" i="4"/>
  <c r="BG27" i="4" s="1"/>
  <c r="AY26" i="4"/>
  <c r="BF26" i="4" s="1"/>
  <c r="AY24" i="4"/>
  <c r="AY22" i="4"/>
  <c r="Q22" i="4"/>
  <c r="AY20" i="4"/>
  <c r="BF20" i="4" s="1"/>
  <c r="AH30" i="4"/>
  <c r="AY29" i="4"/>
  <c r="AG26" i="4"/>
  <c r="AF28" i="4"/>
  <c r="AH26" i="4"/>
  <c r="AH23" i="4"/>
  <c r="AZ20" i="4"/>
  <c r="AW21" i="4"/>
  <c r="AX18" i="4"/>
  <c r="AI18" i="4"/>
  <c r="O21" i="4"/>
  <c r="P18" i="4"/>
  <c r="AY16" i="4"/>
  <c r="BE14" i="4"/>
  <c r="R13" i="4"/>
  <c r="BE10" i="4"/>
  <c r="AW36" i="4"/>
  <c r="AW12" i="4"/>
  <c r="AX8" i="4"/>
  <c r="AI8" i="4"/>
  <c r="O36" i="4"/>
  <c r="Q36" i="4" s="1"/>
  <c r="O12" i="4"/>
  <c r="P8" i="4"/>
  <c r="AH33" i="4"/>
  <c r="BE30" i="4"/>
  <c r="AI30" i="4"/>
  <c r="AH27" i="4"/>
  <c r="AI23" i="4"/>
  <c r="AF25" i="4"/>
  <c r="AG22" i="4"/>
  <c r="AH19" i="4"/>
  <c r="AH18" i="4"/>
  <c r="R18" i="4"/>
  <c r="AZ16" i="4"/>
  <c r="AI34" i="4"/>
  <c r="R24" i="4"/>
  <c r="S24" i="4" s="1"/>
  <c r="AI19" i="4"/>
  <c r="R16" i="4"/>
  <c r="AY15" i="4"/>
  <c r="AH15" i="4"/>
  <c r="AH13" i="4"/>
  <c r="AX11" i="4"/>
  <c r="AY11" i="4"/>
  <c r="R11" i="4"/>
  <c r="BG11" i="4" s="1"/>
  <c r="AX9" i="4"/>
  <c r="AY9" i="4"/>
  <c r="Q9" i="4"/>
  <c r="AH8" i="4"/>
  <c r="R8" i="4"/>
  <c r="R31" i="4"/>
  <c r="S27" i="4"/>
  <c r="AH24" i="4"/>
  <c r="AH22" i="4"/>
  <c r="R20" i="4"/>
  <c r="AH16" i="4"/>
  <c r="Q14" i="4"/>
  <c r="AZ10" i="4"/>
  <c r="Q10" i="4"/>
  <c r="Q15" i="4"/>
  <c r="AI11" i="4"/>
  <c r="AI15" i="4"/>
  <c r="R10" i="4"/>
  <c r="AG34" i="5"/>
  <c r="AI34" i="5"/>
  <c r="AW35" i="5"/>
  <c r="AZ35" i="5" s="1"/>
  <c r="AX33" i="5"/>
  <c r="O35" i="5"/>
  <c r="Q35" i="5" s="1"/>
  <c r="P33" i="5"/>
  <c r="AX34" i="5"/>
  <c r="AY34" i="5"/>
  <c r="R33" i="5"/>
  <c r="AZ31" i="5"/>
  <c r="P24" i="5"/>
  <c r="BE24" i="5" s="1"/>
  <c r="R24" i="5"/>
  <c r="BE30" i="5"/>
  <c r="Q24" i="5"/>
  <c r="AF25" i="5"/>
  <c r="AG22" i="5"/>
  <c r="AH22" i="5"/>
  <c r="BD35" i="5"/>
  <c r="AZ33" i="5"/>
  <c r="BE23" i="5"/>
  <c r="Q20" i="5"/>
  <c r="BC21" i="5"/>
  <c r="BE16" i="5"/>
  <c r="AF17" i="5"/>
  <c r="AG13" i="5"/>
  <c r="BD28" i="5"/>
  <c r="AG14" i="5"/>
  <c r="AH14" i="5"/>
  <c r="AI13" i="5"/>
  <c r="Q10" i="5"/>
  <c r="AW36" i="5"/>
  <c r="AY36" i="5" s="1"/>
  <c r="AW12" i="5"/>
  <c r="AX12" i="5" s="1"/>
  <c r="AX8" i="5"/>
  <c r="O36" i="5"/>
  <c r="O12" i="5"/>
  <c r="R12" i="5" s="1"/>
  <c r="P8" i="5"/>
  <c r="Q33" i="5"/>
  <c r="AI22" i="5"/>
  <c r="BE19" i="5"/>
  <c r="AI19" i="5"/>
  <c r="AF21" i="5"/>
  <c r="AG18" i="5"/>
  <c r="BE15" i="5"/>
  <c r="AH13" i="5"/>
  <c r="BE9" i="5"/>
  <c r="AF36" i="5"/>
  <c r="AG36" i="5" s="1"/>
  <c r="AF12" i="5"/>
  <c r="AG12" i="5" s="1"/>
  <c r="AG8" i="5"/>
  <c r="R10" i="5"/>
  <c r="R14" i="5"/>
  <c r="AI9" i="5"/>
  <c r="AZ34" i="5"/>
  <c r="AY33" i="5"/>
  <c r="AY31" i="5"/>
  <c r="BA31" i="5" s="1"/>
  <c r="P31" i="5"/>
  <c r="BE31" i="5" s="1"/>
  <c r="R31" i="5"/>
  <c r="AH34" i="5"/>
  <c r="Q31" i="5"/>
  <c r="AF32" i="5"/>
  <c r="AG29" i="5"/>
  <c r="AI29" i="5"/>
  <c r="AG27" i="5"/>
  <c r="AI27" i="5"/>
  <c r="AW28" i="5"/>
  <c r="AX26" i="5"/>
  <c r="O28" i="5"/>
  <c r="Q28" i="5" s="1"/>
  <c r="P26" i="5"/>
  <c r="AZ23" i="5"/>
  <c r="BG23" i="5" s="1"/>
  <c r="AW25" i="5"/>
  <c r="AX22" i="5"/>
  <c r="O25" i="5"/>
  <c r="P22" i="5"/>
  <c r="R22" i="5"/>
  <c r="BE20" i="5"/>
  <c r="AZ19" i="5"/>
  <c r="BG19" i="5" s="1"/>
  <c r="AG33" i="5"/>
  <c r="AF35" i="5"/>
  <c r="AG35" i="5" s="1"/>
  <c r="AY30" i="5"/>
  <c r="AX29" i="5"/>
  <c r="AW32" i="5"/>
  <c r="AY32" i="5" s="1"/>
  <c r="AY29" i="5"/>
  <c r="BF29" i="5" s="1"/>
  <c r="BC32" i="5"/>
  <c r="AX27" i="5"/>
  <c r="AY27" i="5"/>
  <c r="R26" i="5"/>
  <c r="BG26" i="5" s="1"/>
  <c r="AZ24" i="5"/>
  <c r="AI23" i="5"/>
  <c r="AZ22" i="5"/>
  <c r="AG26" i="5"/>
  <c r="AF28" i="5"/>
  <c r="AG28" i="5" s="1"/>
  <c r="AY23" i="5"/>
  <c r="BF23" i="5" s="1"/>
  <c r="AZ20" i="5"/>
  <c r="AW21" i="5"/>
  <c r="AX21" i="5" s="1"/>
  <c r="AX18" i="5"/>
  <c r="AI18" i="5"/>
  <c r="O21" i="5"/>
  <c r="R21" i="5" s="1"/>
  <c r="P18" i="5"/>
  <c r="AY16" i="5"/>
  <c r="BE14" i="5"/>
  <c r="BE10" i="5"/>
  <c r="AZ9" i="5"/>
  <c r="BG9" i="5" s="1"/>
  <c r="O32" i="5"/>
  <c r="P32" i="5" s="1"/>
  <c r="P29" i="5"/>
  <c r="Q32" i="5"/>
  <c r="AH19" i="5"/>
  <c r="AH18" i="5"/>
  <c r="AZ16" i="5"/>
  <c r="AZ14" i="5"/>
  <c r="Q14" i="5"/>
  <c r="P13" i="5"/>
  <c r="O17" i="5"/>
  <c r="Q13" i="5"/>
  <c r="BF13" i="5" s="1"/>
  <c r="BC12" i="5"/>
  <c r="AZ10" i="5"/>
  <c r="AY8" i="5"/>
  <c r="BC36" i="5"/>
  <c r="Q8" i="5"/>
  <c r="AH30" i="5"/>
  <c r="AH23" i="5"/>
  <c r="AY19" i="5"/>
  <c r="BF19" i="5" s="1"/>
  <c r="AZ18" i="5"/>
  <c r="BG18" i="5" s="1"/>
  <c r="BD21" i="5"/>
  <c r="AH15" i="5"/>
  <c r="AI14" i="5"/>
  <c r="AX13" i="5"/>
  <c r="AW17" i="5"/>
  <c r="BE11" i="5"/>
  <c r="AH9" i="5"/>
  <c r="AH8" i="5"/>
  <c r="R8" i="5"/>
  <c r="R20" i="5"/>
  <c r="AY11" i="5"/>
  <c r="BF11" i="5" s="1"/>
  <c r="S11" i="5"/>
  <c r="AY9" i="5"/>
  <c r="BF9" i="5" s="1"/>
  <c r="S9" i="5"/>
  <c r="AY15" i="5"/>
  <c r="BF15" i="5" s="1"/>
  <c r="S15" i="5"/>
  <c r="AI11" i="5"/>
  <c r="AX30" i="3"/>
  <c r="AY30" i="3"/>
  <c r="AW32" i="3"/>
  <c r="AX29" i="3"/>
  <c r="AZ29" i="3"/>
  <c r="BC32" i="3"/>
  <c r="AY32" i="3"/>
  <c r="O32" i="3"/>
  <c r="P29" i="3"/>
  <c r="BD28" i="3"/>
  <c r="AF28" i="3"/>
  <c r="AG26" i="3"/>
  <c r="BE23" i="3"/>
  <c r="AF25" i="3"/>
  <c r="AG22" i="3"/>
  <c r="BE19" i="3"/>
  <c r="AF21" i="3"/>
  <c r="AG18" i="3"/>
  <c r="BE15" i="3"/>
  <c r="BE34" i="3"/>
  <c r="AY34" i="3"/>
  <c r="BF34" i="3" s="1"/>
  <c r="AI26" i="3"/>
  <c r="O28" i="3"/>
  <c r="P26" i="3"/>
  <c r="Q26" i="3"/>
  <c r="BF26" i="3" s="1"/>
  <c r="AI22" i="3"/>
  <c r="AZ19" i="3"/>
  <c r="AZ15" i="3"/>
  <c r="BC36" i="3"/>
  <c r="O36" i="3"/>
  <c r="P36" i="3" s="1"/>
  <c r="O12" i="3"/>
  <c r="R12" i="3" s="1"/>
  <c r="P8" i="3"/>
  <c r="BD35" i="3"/>
  <c r="AF32" i="3"/>
  <c r="AG32" i="3" s="1"/>
  <c r="AG29" i="3"/>
  <c r="AH24" i="3"/>
  <c r="AH20" i="3"/>
  <c r="BE16" i="3"/>
  <c r="R14" i="3"/>
  <c r="R27" i="3"/>
  <c r="S18" i="3"/>
  <c r="AY16" i="3"/>
  <c r="BF16" i="3" s="1"/>
  <c r="S16" i="3"/>
  <c r="R11" i="3"/>
  <c r="BG11" i="3" s="1"/>
  <c r="Q10" i="3"/>
  <c r="R8" i="3"/>
  <c r="AI16" i="3"/>
  <c r="AI10" i="3"/>
  <c r="AH9" i="3"/>
  <c r="BD36" i="3"/>
  <c r="AW35" i="3"/>
  <c r="AX33" i="3"/>
  <c r="O35" i="3"/>
  <c r="P33" i="3"/>
  <c r="AX31" i="3"/>
  <c r="AZ31" i="3"/>
  <c r="AZ30" i="3"/>
  <c r="AG33" i="3"/>
  <c r="AF35" i="3"/>
  <c r="AH33" i="3"/>
  <c r="AH30" i="3"/>
  <c r="AY29" i="3"/>
  <c r="Q29" i="3"/>
  <c r="BE27" i="3"/>
  <c r="AH34" i="3"/>
  <c r="AJ34" i="3" s="1"/>
  <c r="Q31" i="3"/>
  <c r="BF31" i="3" s="1"/>
  <c r="Q30" i="3"/>
  <c r="R29" i="3"/>
  <c r="Q27" i="3"/>
  <c r="AH26" i="3"/>
  <c r="R26" i="3"/>
  <c r="BG26" i="3" s="1"/>
  <c r="AY23" i="3"/>
  <c r="AH22" i="3"/>
  <c r="AY19" i="3"/>
  <c r="AH18" i="3"/>
  <c r="AZ16" i="3"/>
  <c r="BG16" i="3" s="1"/>
  <c r="AY15" i="3"/>
  <c r="BC35" i="3"/>
  <c r="AI30" i="3"/>
  <c r="AZ23" i="3"/>
  <c r="BA23" i="3" s="1"/>
  <c r="BF22" i="3"/>
  <c r="Q19" i="3"/>
  <c r="AI18" i="3"/>
  <c r="Q15" i="3"/>
  <c r="BE14" i="3"/>
  <c r="AF17" i="3"/>
  <c r="AG13" i="3"/>
  <c r="BE10" i="3"/>
  <c r="AW36" i="3"/>
  <c r="AX36" i="3" s="1"/>
  <c r="AW12" i="3"/>
  <c r="AX8" i="3"/>
  <c r="Q8" i="3"/>
  <c r="BF8" i="3" s="1"/>
  <c r="R31" i="3"/>
  <c r="AH29" i="3"/>
  <c r="AX26" i="3"/>
  <c r="AW28" i="3"/>
  <c r="AX28" i="3" s="1"/>
  <c r="BC28" i="3"/>
  <c r="AY28" i="3"/>
  <c r="Q25" i="3"/>
  <c r="BE24" i="3"/>
  <c r="R23" i="3"/>
  <c r="S23" i="3" s="1"/>
  <c r="AW25" i="3"/>
  <c r="AX22" i="3"/>
  <c r="BE20" i="3"/>
  <c r="R19" i="3"/>
  <c r="AW21" i="3"/>
  <c r="AX18" i="3"/>
  <c r="AH16" i="3"/>
  <c r="AW17" i="3"/>
  <c r="AX13" i="3"/>
  <c r="O17" i="3"/>
  <c r="P13" i="3"/>
  <c r="BE11" i="3"/>
  <c r="AZ10" i="3"/>
  <c r="BE9" i="3"/>
  <c r="AI24" i="3"/>
  <c r="O21" i="3"/>
  <c r="R15" i="3"/>
  <c r="Q14" i="3"/>
  <c r="R13" i="3"/>
  <c r="AI11" i="3"/>
  <c r="AH10" i="3"/>
  <c r="AI9" i="3"/>
  <c r="AY24" i="3"/>
  <c r="BF24" i="3" s="1"/>
  <c r="S24" i="3"/>
  <c r="S22" i="3"/>
  <c r="AI20" i="3"/>
  <c r="AJ19" i="3"/>
  <c r="AI14" i="3"/>
  <c r="Q11" i="3"/>
  <c r="R10" i="3"/>
  <c r="BD12" i="3"/>
  <c r="AF36" i="3"/>
  <c r="AG36" i="3" s="1"/>
  <c r="AG8" i="3"/>
  <c r="AF12" i="3"/>
  <c r="AG12" i="3" s="1"/>
  <c r="AW35" i="2"/>
  <c r="AY35" i="2" s="1"/>
  <c r="AX33" i="2"/>
  <c r="O35" i="2"/>
  <c r="R35" i="2" s="1"/>
  <c r="P33" i="2"/>
  <c r="AX31" i="2"/>
  <c r="AZ31" i="2"/>
  <c r="AG33" i="2"/>
  <c r="AF35" i="2"/>
  <c r="AH33" i="2"/>
  <c r="AH34" i="2"/>
  <c r="AX26" i="2"/>
  <c r="AW28" i="2"/>
  <c r="AX28" i="2" s="1"/>
  <c r="BC28" i="2"/>
  <c r="AX24" i="2"/>
  <c r="AY24" i="2"/>
  <c r="R23" i="2"/>
  <c r="AX20" i="2"/>
  <c r="AY20" i="2"/>
  <c r="R19" i="2"/>
  <c r="AX16" i="2"/>
  <c r="AY16" i="2"/>
  <c r="BE9" i="2"/>
  <c r="Q23" i="2"/>
  <c r="O25" i="2"/>
  <c r="Q25" i="2" s="1"/>
  <c r="P22" i="2"/>
  <c r="Q15" i="2"/>
  <c r="AX14" i="2"/>
  <c r="AY14" i="2"/>
  <c r="AZ9" i="2"/>
  <c r="BC12" i="2"/>
  <c r="BE34" i="2"/>
  <c r="AY34" i="2"/>
  <c r="BF34" i="2" s="1"/>
  <c r="R33" i="2"/>
  <c r="BD32" i="2"/>
  <c r="AG13" i="2"/>
  <c r="AF17" i="2"/>
  <c r="AI17" i="2" s="1"/>
  <c r="AH10" i="2"/>
  <c r="AI10" i="2"/>
  <c r="R11" i="2"/>
  <c r="AZ34" i="2"/>
  <c r="BG34" i="2" s="1"/>
  <c r="AY33" i="2"/>
  <c r="AI33" i="2"/>
  <c r="AY31" i="2"/>
  <c r="AZ33" i="2"/>
  <c r="Q33" i="2"/>
  <c r="AX30" i="2"/>
  <c r="AY30" i="2"/>
  <c r="AW32" i="2"/>
  <c r="AX32" i="2" s="1"/>
  <c r="AX29" i="2"/>
  <c r="BC32" i="2"/>
  <c r="O32" i="2"/>
  <c r="P29" i="2"/>
  <c r="AY27" i="2"/>
  <c r="BF27" i="2" s="1"/>
  <c r="P27" i="2"/>
  <c r="R27" i="2"/>
  <c r="AZ27" i="2"/>
  <c r="AZ26" i="2"/>
  <c r="BG26" i="2" s="1"/>
  <c r="BD28" i="2"/>
  <c r="AZ28" i="2"/>
  <c r="AF28" i="2"/>
  <c r="AG26" i="2"/>
  <c r="AJ26" i="2" s="1"/>
  <c r="AX23" i="2"/>
  <c r="AZ23" i="2"/>
  <c r="AG22" i="2"/>
  <c r="AF25" i="2"/>
  <c r="AX19" i="2"/>
  <c r="AZ19" i="2"/>
  <c r="AG18" i="2"/>
  <c r="AF21" i="2"/>
  <c r="AX15" i="2"/>
  <c r="AZ15" i="2"/>
  <c r="AI34" i="2"/>
  <c r="BD35" i="2"/>
  <c r="AF32" i="2"/>
  <c r="AG32" i="2" s="1"/>
  <c r="AG29" i="2"/>
  <c r="AY26" i="2"/>
  <c r="BF26" i="2" s="1"/>
  <c r="AH24" i="2"/>
  <c r="AW25" i="2"/>
  <c r="AX22" i="2"/>
  <c r="AY22" i="2"/>
  <c r="R22" i="2"/>
  <c r="BG22" i="2" s="1"/>
  <c r="AH20" i="2"/>
  <c r="AI19" i="2"/>
  <c r="AW21" i="2"/>
  <c r="AX18" i="2"/>
  <c r="AY18" i="2"/>
  <c r="BF18" i="2" s="1"/>
  <c r="AH16" i="2"/>
  <c r="AW17" i="2"/>
  <c r="AX13" i="2"/>
  <c r="O17" i="2"/>
  <c r="P13" i="2"/>
  <c r="S13" i="2" s="1"/>
  <c r="BE11" i="2"/>
  <c r="AY9" i="2"/>
  <c r="AH32" i="2"/>
  <c r="O28" i="2"/>
  <c r="P28" i="2" s="1"/>
  <c r="P26" i="2"/>
  <c r="BC25" i="2"/>
  <c r="Q24" i="2"/>
  <c r="AI22" i="2"/>
  <c r="Q22" i="2"/>
  <c r="Q19" i="2"/>
  <c r="O21" i="2"/>
  <c r="P18" i="2"/>
  <c r="Q21" i="2"/>
  <c r="Q16" i="2"/>
  <c r="AH14" i="2"/>
  <c r="AH13" i="2"/>
  <c r="Q11" i="2"/>
  <c r="Q9" i="2"/>
  <c r="AW36" i="2"/>
  <c r="AX36" i="2" s="1"/>
  <c r="AW12" i="2"/>
  <c r="AX12" i="2" s="1"/>
  <c r="AX8" i="2"/>
  <c r="BC36" i="2"/>
  <c r="O36" i="2"/>
  <c r="P36" i="2" s="1"/>
  <c r="O12" i="2"/>
  <c r="P12" i="2" s="1"/>
  <c r="P8" i="2"/>
  <c r="BC35" i="2"/>
  <c r="AI30" i="2"/>
  <c r="AH19" i="2"/>
  <c r="R15" i="2"/>
  <c r="BE10" i="2"/>
  <c r="BD36" i="2"/>
  <c r="AF36" i="2"/>
  <c r="AF12" i="2"/>
  <c r="AG12" i="2" s="1"/>
  <c r="AG8" i="2"/>
  <c r="R8" i="2"/>
  <c r="Q14" i="2"/>
  <c r="AJ11" i="2"/>
  <c r="AI24" i="2"/>
  <c r="AI14" i="2"/>
  <c r="AY10" i="2"/>
  <c r="BF10" i="2" s="1"/>
  <c r="S10" i="2"/>
  <c r="BG14" i="3" l="1"/>
  <c r="AJ16" i="6"/>
  <c r="S23" i="6"/>
  <c r="AJ20" i="5"/>
  <c r="BA9" i="3"/>
  <c r="BF20" i="2"/>
  <c r="AJ31" i="2"/>
  <c r="BA31" i="6"/>
  <c r="AJ9" i="2"/>
  <c r="AJ8" i="2"/>
  <c r="S29" i="2"/>
  <c r="BG29" i="2"/>
  <c r="BG27" i="2"/>
  <c r="AJ23" i="6"/>
  <c r="S14" i="2"/>
  <c r="AJ29" i="2"/>
  <c r="AJ16" i="2"/>
  <c r="S30" i="2"/>
  <c r="S11" i="2"/>
  <c r="BG30" i="5"/>
  <c r="AJ16" i="5"/>
  <c r="BF34" i="5"/>
  <c r="BF16" i="5"/>
  <c r="S30" i="3"/>
  <c r="BG30" i="3"/>
  <c r="BF10" i="6"/>
  <c r="AJ19" i="6"/>
  <c r="S24" i="6"/>
  <c r="BA30" i="4"/>
  <c r="BA14" i="4"/>
  <c r="BF10" i="4"/>
  <c r="AJ31" i="4"/>
  <c r="AJ11" i="4"/>
  <c r="AJ34" i="6"/>
  <c r="AY28" i="2"/>
  <c r="BF33" i="3"/>
  <c r="BG27" i="3"/>
  <c r="AJ33" i="5"/>
  <c r="BF20" i="5"/>
  <c r="AJ19" i="5"/>
  <c r="BG16" i="5"/>
  <c r="AJ16" i="4"/>
  <c r="BA15" i="6"/>
  <c r="AJ18" i="6"/>
  <c r="AJ24" i="6"/>
  <c r="BG29" i="6"/>
  <c r="BF16" i="6"/>
  <c r="S27" i="3"/>
  <c r="S14" i="5"/>
  <c r="AJ24" i="4"/>
  <c r="AJ22" i="4"/>
  <c r="S16" i="4"/>
  <c r="S15" i="4"/>
  <c r="S9" i="4"/>
  <c r="BG18" i="4"/>
  <c r="S23" i="4"/>
  <c r="BG15" i="4"/>
  <c r="AJ34" i="4"/>
  <c r="AJ30" i="4"/>
  <c r="AJ19" i="4"/>
  <c r="AJ15" i="4"/>
  <c r="AJ10" i="4"/>
  <c r="AJ9" i="4"/>
  <c r="BF34" i="4"/>
  <c r="S20" i="4"/>
  <c r="BF16" i="4"/>
  <c r="S14" i="4"/>
  <c r="BF11" i="4"/>
  <c r="AJ27" i="4"/>
  <c r="AJ23" i="4"/>
  <c r="BF29" i="4"/>
  <c r="BF24" i="4"/>
  <c r="AH12" i="4"/>
  <c r="S31" i="4"/>
  <c r="BF22" i="4"/>
  <c r="BG22" i="4"/>
  <c r="S18" i="4"/>
  <c r="BF9" i="4"/>
  <c r="S11" i="4"/>
  <c r="BA14" i="3"/>
  <c r="AJ14" i="3"/>
  <c r="AJ11" i="3"/>
  <c r="BF14" i="3"/>
  <c r="BA20" i="3"/>
  <c r="BA27" i="3"/>
  <c r="AJ8" i="3"/>
  <c r="BF11" i="3"/>
  <c r="S33" i="3"/>
  <c r="AJ16" i="3"/>
  <c r="AJ13" i="3"/>
  <c r="AJ10" i="3"/>
  <c r="BA24" i="3"/>
  <c r="P25" i="3"/>
  <c r="R25" i="3"/>
  <c r="AI32" i="3"/>
  <c r="AJ24" i="3"/>
  <c r="AY36" i="3"/>
  <c r="BF15" i="3"/>
  <c r="BF23" i="3"/>
  <c r="AJ30" i="3"/>
  <c r="AJ9" i="3"/>
  <c r="BF10" i="3"/>
  <c r="AJ20" i="3"/>
  <c r="AZ28" i="3"/>
  <c r="BA28" i="3" s="1"/>
  <c r="S31" i="3"/>
  <c r="S19" i="3"/>
  <c r="BF19" i="3"/>
  <c r="S15" i="3"/>
  <c r="S10" i="3"/>
  <c r="S9" i="3"/>
  <c r="AY36" i="2"/>
  <c r="S18" i="2"/>
  <c r="S24" i="2"/>
  <c r="S26" i="2"/>
  <c r="AJ18" i="2"/>
  <c r="AJ23" i="2"/>
  <c r="BA9" i="2"/>
  <c r="AJ30" i="2"/>
  <c r="S9" i="2"/>
  <c r="S16" i="2"/>
  <c r="BF30" i="2"/>
  <c r="BG11" i="2"/>
  <c r="BA11" i="2"/>
  <c r="AJ34" i="2"/>
  <c r="AJ14" i="2"/>
  <c r="AJ10" i="2"/>
  <c r="BG31" i="2"/>
  <c r="S31" i="2"/>
  <c r="AJ24" i="2"/>
  <c r="AJ19" i="2"/>
  <c r="AJ20" i="2"/>
  <c r="BF31" i="2"/>
  <c r="BG33" i="2"/>
  <c r="S33" i="2"/>
  <c r="Q28" i="2"/>
  <c r="BF28" i="2" s="1"/>
  <c r="S23" i="2"/>
  <c r="BF23" i="2"/>
  <c r="S19" i="2"/>
  <c r="BG15" i="2"/>
  <c r="BF14" i="2"/>
  <c r="S15" i="2"/>
  <c r="BG9" i="2"/>
  <c r="R12" i="2"/>
  <c r="S8" i="2"/>
  <c r="R36" i="2"/>
  <c r="Q12" i="2"/>
  <c r="AJ10" i="5"/>
  <c r="AJ9" i="5"/>
  <c r="AZ21" i="5"/>
  <c r="AJ23" i="5"/>
  <c r="BG10" i="5"/>
  <c r="BF27" i="5"/>
  <c r="BF30" i="5"/>
  <c r="BG34" i="5"/>
  <c r="AY12" i="5"/>
  <c r="AH36" i="5"/>
  <c r="S27" i="5"/>
  <c r="AJ15" i="5"/>
  <c r="AJ30" i="5"/>
  <c r="S29" i="5"/>
  <c r="S18" i="5"/>
  <c r="AJ26" i="5"/>
  <c r="S16" i="5"/>
  <c r="AJ11" i="5"/>
  <c r="BG14" i="5"/>
  <c r="BF10" i="5"/>
  <c r="BF24" i="5"/>
  <c r="BA11" i="5"/>
  <c r="BA15" i="5"/>
  <c r="AJ18" i="5"/>
  <c r="S34" i="5"/>
  <c r="AH28" i="5"/>
  <c r="AJ27" i="5"/>
  <c r="AI36" i="5"/>
  <c r="AY21" i="5"/>
  <c r="BA21" i="5" s="1"/>
  <c r="AJ22" i="5"/>
  <c r="BG33" i="5"/>
  <c r="BF32" i="5"/>
  <c r="BG22" i="5"/>
  <c r="S22" i="5"/>
  <c r="BG20" i="5"/>
  <c r="S20" i="5"/>
  <c r="BG21" i="5"/>
  <c r="BF14" i="5"/>
  <c r="BA10" i="6"/>
  <c r="AI35" i="6"/>
  <c r="BA9" i="6"/>
  <c r="AH35" i="6"/>
  <c r="AJ35" i="6" s="1"/>
  <c r="AJ30" i="6"/>
  <c r="AY17" i="6"/>
  <c r="AJ15" i="6"/>
  <c r="S20" i="6"/>
  <c r="BG16" i="6"/>
  <c r="BA30" i="6"/>
  <c r="BF20" i="6"/>
  <c r="BA11" i="6"/>
  <c r="BG10" i="6"/>
  <c r="BA27" i="6"/>
  <c r="AJ27" i="6"/>
  <c r="AJ9" i="6"/>
  <c r="BG18" i="6"/>
  <c r="BF24" i="6"/>
  <c r="BF34" i="6"/>
  <c r="AJ29" i="6"/>
  <c r="S31" i="6"/>
  <c r="BF13" i="6"/>
  <c r="S16" i="6"/>
  <c r="BG24" i="6"/>
  <c r="AJ13" i="6"/>
  <c r="BA16" i="6"/>
  <c r="S34" i="6"/>
  <c r="BF26" i="6"/>
  <c r="BG20" i="6"/>
  <c r="BG14" i="6"/>
  <c r="S14" i="6"/>
  <c r="S10" i="6"/>
  <c r="S8" i="6"/>
  <c r="AJ8" i="6"/>
  <c r="AG25" i="6"/>
  <c r="AI25" i="6"/>
  <c r="P12" i="6"/>
  <c r="BE12" i="6" s="1"/>
  <c r="Q12" i="6"/>
  <c r="BE8" i="6"/>
  <c r="AZ8" i="6"/>
  <c r="BG8" i="6" s="1"/>
  <c r="AZ36" i="6"/>
  <c r="AX36" i="6"/>
  <c r="BE10" i="6"/>
  <c r="BA14" i="6"/>
  <c r="Q21" i="6"/>
  <c r="BF21" i="6" s="1"/>
  <c r="R21" i="6"/>
  <c r="P21" i="6"/>
  <c r="AZ21" i="6"/>
  <c r="BG21" i="6" s="1"/>
  <c r="AX21" i="6"/>
  <c r="AH28" i="6"/>
  <c r="AI28" i="6"/>
  <c r="AG28" i="6"/>
  <c r="BF22" i="6"/>
  <c r="BA34" i="6"/>
  <c r="BE34" i="6"/>
  <c r="S33" i="6"/>
  <c r="BG33" i="6"/>
  <c r="AX35" i="6"/>
  <c r="AZ35" i="6"/>
  <c r="AY35" i="6"/>
  <c r="BF35" i="6" s="1"/>
  <c r="S22" i="6"/>
  <c r="AG32" i="6"/>
  <c r="AH32" i="6"/>
  <c r="AI32" i="6"/>
  <c r="BF31" i="6"/>
  <c r="R12" i="6"/>
  <c r="AZ17" i="6"/>
  <c r="R17" i="6"/>
  <c r="Q17" i="6"/>
  <c r="P17" i="6"/>
  <c r="BA19" i="6"/>
  <c r="AH25" i="6"/>
  <c r="AZ32" i="6"/>
  <c r="BG32" i="6" s="1"/>
  <c r="AX32" i="6"/>
  <c r="AG17" i="6"/>
  <c r="AI17" i="6"/>
  <c r="AH17" i="6"/>
  <c r="BF14" i="6"/>
  <c r="BF23" i="6"/>
  <c r="Q32" i="6"/>
  <c r="BF32" i="6" s="1"/>
  <c r="P32" i="6"/>
  <c r="AY25" i="6"/>
  <c r="AZ25" i="6"/>
  <c r="AX25" i="6"/>
  <c r="P28" i="6"/>
  <c r="R28" i="6"/>
  <c r="Q28" i="6"/>
  <c r="AX28" i="6"/>
  <c r="AZ28" i="6"/>
  <c r="AY28" i="6"/>
  <c r="AG12" i="6"/>
  <c r="AI12" i="6"/>
  <c r="AG36" i="6"/>
  <c r="AI36" i="6"/>
  <c r="AJ22" i="6"/>
  <c r="R36" i="6"/>
  <c r="P36" i="6"/>
  <c r="AZ12" i="6"/>
  <c r="S18" i="6"/>
  <c r="BE18" i="6"/>
  <c r="BA18" i="6"/>
  <c r="AJ26" i="6"/>
  <c r="BG31" i="6"/>
  <c r="P35" i="6"/>
  <c r="R35" i="6"/>
  <c r="BE33" i="6"/>
  <c r="BA33" i="6"/>
  <c r="P25" i="6"/>
  <c r="R25" i="6"/>
  <c r="Q25" i="6"/>
  <c r="AY12" i="6"/>
  <c r="AZ13" i="6"/>
  <c r="BG13" i="6" s="1"/>
  <c r="BE13" i="6"/>
  <c r="S13" i="6"/>
  <c r="AJ14" i="6"/>
  <c r="AG21" i="6"/>
  <c r="AH21" i="6"/>
  <c r="AI21" i="6"/>
  <c r="BE29" i="6"/>
  <c r="BA29" i="6"/>
  <c r="AJ33" i="6"/>
  <c r="BF36" i="6"/>
  <c r="BA23" i="6"/>
  <c r="BE23" i="6"/>
  <c r="BG26" i="6"/>
  <c r="S29" i="6"/>
  <c r="BA20" i="6"/>
  <c r="BE22" i="6"/>
  <c r="BA22" i="6"/>
  <c r="BA24" i="6"/>
  <c r="S26" i="6"/>
  <c r="BE26" i="6"/>
  <c r="BA26" i="6"/>
  <c r="BA11" i="4"/>
  <c r="BE11" i="4"/>
  <c r="BG16" i="4"/>
  <c r="P12" i="4"/>
  <c r="Q12" i="4"/>
  <c r="AX12" i="4"/>
  <c r="AY12" i="4"/>
  <c r="BF12" i="4" s="1"/>
  <c r="AZ21" i="4"/>
  <c r="AX21" i="4"/>
  <c r="AH28" i="4"/>
  <c r="AI28" i="4"/>
  <c r="AG28" i="4"/>
  <c r="BG31" i="4"/>
  <c r="P35" i="4"/>
  <c r="R35" i="4"/>
  <c r="BE33" i="4"/>
  <c r="BA33" i="4"/>
  <c r="AJ8" i="4"/>
  <c r="S13" i="4"/>
  <c r="AZ13" i="4"/>
  <c r="BG13" i="4" s="1"/>
  <c r="BE13" i="4"/>
  <c r="AJ18" i="4"/>
  <c r="BA19" i="4"/>
  <c r="BG24" i="4"/>
  <c r="BE29" i="4"/>
  <c r="BA29" i="4"/>
  <c r="S10" i="4"/>
  <c r="AG17" i="4"/>
  <c r="AI17" i="4"/>
  <c r="AH17" i="4"/>
  <c r="BF14" i="4"/>
  <c r="BA23" i="4"/>
  <c r="BE23" i="4"/>
  <c r="BG26" i="4"/>
  <c r="S29" i="4"/>
  <c r="P25" i="4"/>
  <c r="R25" i="4"/>
  <c r="Q25" i="4"/>
  <c r="AY25" i="4"/>
  <c r="AZ25" i="4"/>
  <c r="AX25" i="4"/>
  <c r="P28" i="4"/>
  <c r="R28" i="4"/>
  <c r="Q28" i="4"/>
  <c r="AX28" i="4"/>
  <c r="AZ28" i="4"/>
  <c r="AY28" i="4"/>
  <c r="AG32" i="4"/>
  <c r="AH32" i="4"/>
  <c r="AI32" i="4"/>
  <c r="BF31" i="4"/>
  <c r="BG10" i="4"/>
  <c r="BA9" i="4"/>
  <c r="BE9" i="4"/>
  <c r="BF15" i="4"/>
  <c r="AG25" i="4"/>
  <c r="AI25" i="4"/>
  <c r="S8" i="4"/>
  <c r="R36" i="4"/>
  <c r="P36" i="4"/>
  <c r="BE8" i="4"/>
  <c r="AZ8" i="4"/>
  <c r="BG8" i="4" s="1"/>
  <c r="AX36" i="4"/>
  <c r="AZ36" i="4"/>
  <c r="BA10" i="4"/>
  <c r="Q21" i="4"/>
  <c r="R21" i="4"/>
  <c r="P21" i="4"/>
  <c r="BE18" i="4"/>
  <c r="BA18" i="4"/>
  <c r="BG20" i="4"/>
  <c r="AJ26" i="4"/>
  <c r="BA34" i="4"/>
  <c r="BE34" i="4"/>
  <c r="BA31" i="4"/>
  <c r="S33" i="4"/>
  <c r="BG33" i="4"/>
  <c r="AX35" i="4"/>
  <c r="AY35" i="4"/>
  <c r="BF35" i="4" s="1"/>
  <c r="AZ35" i="4"/>
  <c r="AG36" i="4"/>
  <c r="AI36" i="4"/>
  <c r="Q17" i="4"/>
  <c r="R17" i="4"/>
  <c r="P17" i="4"/>
  <c r="AI12" i="4"/>
  <c r="R12" i="4"/>
  <c r="AY17" i="4"/>
  <c r="AX17" i="4"/>
  <c r="BA15" i="4"/>
  <c r="AG21" i="4"/>
  <c r="AI21" i="4"/>
  <c r="AH21" i="4"/>
  <c r="AH25" i="4"/>
  <c r="BA27" i="4"/>
  <c r="AZ32" i="4"/>
  <c r="BG32" i="4" s="1"/>
  <c r="AX32" i="4"/>
  <c r="AH35" i="4"/>
  <c r="AJ33" i="4"/>
  <c r="AY36" i="4"/>
  <c r="BF36" i="4" s="1"/>
  <c r="AJ13" i="4"/>
  <c r="BA16" i="4"/>
  <c r="AY21" i="4"/>
  <c r="BF23" i="4"/>
  <c r="Q32" i="4"/>
  <c r="BF32" i="4" s="1"/>
  <c r="P32" i="4"/>
  <c r="BA20" i="4"/>
  <c r="S22" i="4"/>
  <c r="BE22" i="4"/>
  <c r="BA22" i="4"/>
  <c r="BA24" i="4"/>
  <c r="S26" i="4"/>
  <c r="BE26" i="4"/>
  <c r="BA26" i="4"/>
  <c r="AJ29" i="4"/>
  <c r="AI35" i="4"/>
  <c r="AX17" i="5"/>
  <c r="AY17" i="5"/>
  <c r="BF8" i="5"/>
  <c r="S13" i="5"/>
  <c r="BA14" i="5"/>
  <c r="P21" i="5"/>
  <c r="Q21" i="5"/>
  <c r="BE18" i="5"/>
  <c r="BA18" i="5"/>
  <c r="AH12" i="5"/>
  <c r="AZ13" i="5"/>
  <c r="BG13" i="5" s="1"/>
  <c r="BE13" i="5"/>
  <c r="BA13" i="5"/>
  <c r="AI12" i="5"/>
  <c r="Q17" i="5"/>
  <c r="R17" i="5"/>
  <c r="P17" i="5"/>
  <c r="BA10" i="5"/>
  <c r="BG24" i="5"/>
  <c r="BE29" i="5"/>
  <c r="BA29" i="5"/>
  <c r="AH35" i="5"/>
  <c r="BA20" i="5"/>
  <c r="Q25" i="5"/>
  <c r="R25" i="5"/>
  <c r="P25" i="5"/>
  <c r="AX25" i="5"/>
  <c r="AY25" i="5"/>
  <c r="BF25" i="5" s="1"/>
  <c r="AZ25" i="5"/>
  <c r="BG25" i="5" s="1"/>
  <c r="BA24" i="5"/>
  <c r="S26" i="5"/>
  <c r="BE26" i="5"/>
  <c r="BA26" i="5"/>
  <c r="R32" i="5"/>
  <c r="S32" i="5" s="1"/>
  <c r="AJ29" i="5"/>
  <c r="AI35" i="5"/>
  <c r="AJ35" i="5" s="1"/>
  <c r="S31" i="5"/>
  <c r="BF33" i="5"/>
  <c r="AJ8" i="5"/>
  <c r="AG21" i="5"/>
  <c r="AI21" i="5"/>
  <c r="AH21" i="5"/>
  <c r="BA19" i="5"/>
  <c r="S8" i="5"/>
  <c r="Q36" i="5"/>
  <c r="BF36" i="5" s="1"/>
  <c r="P36" i="5"/>
  <c r="R36" i="5"/>
  <c r="BE8" i="5"/>
  <c r="AZ8" i="5"/>
  <c r="BG8" i="5" s="1"/>
  <c r="AZ36" i="5"/>
  <c r="AX36" i="5"/>
  <c r="S10" i="5"/>
  <c r="AJ13" i="5"/>
  <c r="BA16" i="5"/>
  <c r="AG25" i="5"/>
  <c r="AH25" i="5"/>
  <c r="AI25" i="5"/>
  <c r="AI28" i="5"/>
  <c r="S24" i="5"/>
  <c r="BG31" i="5"/>
  <c r="S33" i="5"/>
  <c r="BE33" i="5"/>
  <c r="BA33" i="5"/>
  <c r="BA27" i="5"/>
  <c r="BE27" i="5"/>
  <c r="AX32" i="5"/>
  <c r="AZ32" i="5"/>
  <c r="BE22" i="5"/>
  <c r="BA22" i="5"/>
  <c r="P28" i="5"/>
  <c r="R28" i="5"/>
  <c r="AX28" i="5"/>
  <c r="AY28" i="5"/>
  <c r="BF28" i="5" s="1"/>
  <c r="AG32" i="5"/>
  <c r="AI32" i="5"/>
  <c r="AH32" i="5"/>
  <c r="BF31" i="5"/>
  <c r="BA9" i="5"/>
  <c r="P12" i="5"/>
  <c r="Q12" i="5"/>
  <c r="BE12" i="5"/>
  <c r="AZ12" i="5"/>
  <c r="BG12" i="5" s="1"/>
  <c r="AJ14" i="5"/>
  <c r="AZ28" i="5"/>
  <c r="AG17" i="5"/>
  <c r="AH17" i="5"/>
  <c r="AI17" i="5"/>
  <c r="BA23" i="5"/>
  <c r="BA30" i="5"/>
  <c r="BA34" i="5"/>
  <c r="BE34" i="5"/>
  <c r="P35" i="5"/>
  <c r="R35" i="5"/>
  <c r="BG35" i="5" s="1"/>
  <c r="AX35" i="5"/>
  <c r="AY35" i="5"/>
  <c r="BF35" i="5" s="1"/>
  <c r="AJ34" i="5"/>
  <c r="S13" i="3"/>
  <c r="AZ13" i="3"/>
  <c r="BG13" i="3" s="1"/>
  <c r="BE13" i="3"/>
  <c r="BA13" i="3"/>
  <c r="BE18" i="3"/>
  <c r="BA18" i="3"/>
  <c r="AX25" i="3"/>
  <c r="AY25" i="3"/>
  <c r="BF25" i="3" s="1"/>
  <c r="AZ25" i="3"/>
  <c r="BE26" i="3"/>
  <c r="BA26" i="3"/>
  <c r="AX12" i="3"/>
  <c r="AY12" i="3"/>
  <c r="AI12" i="3"/>
  <c r="AI17" i="3"/>
  <c r="AG17" i="3"/>
  <c r="AH35" i="3"/>
  <c r="AI35" i="3"/>
  <c r="AG35" i="3"/>
  <c r="BE31" i="3"/>
  <c r="BA31" i="3"/>
  <c r="P35" i="3"/>
  <c r="Q35" i="3"/>
  <c r="AX35" i="3"/>
  <c r="AZ35" i="3"/>
  <c r="AH12" i="3"/>
  <c r="AJ12" i="3" s="1"/>
  <c r="S11" i="3"/>
  <c r="BA16" i="3"/>
  <c r="S8" i="3"/>
  <c r="S14" i="3"/>
  <c r="BG15" i="3"/>
  <c r="S26" i="3"/>
  <c r="BA15" i="3"/>
  <c r="AH21" i="3"/>
  <c r="AI21" i="3"/>
  <c r="AG21" i="3"/>
  <c r="AJ22" i="3"/>
  <c r="AJ26" i="3"/>
  <c r="BF27" i="3"/>
  <c r="R32" i="3"/>
  <c r="P32" i="3"/>
  <c r="BE29" i="3"/>
  <c r="BA29" i="3"/>
  <c r="BF30" i="3"/>
  <c r="AH36" i="3"/>
  <c r="P21" i="3"/>
  <c r="R21" i="3"/>
  <c r="Q21" i="3"/>
  <c r="BG10" i="3"/>
  <c r="P17" i="3"/>
  <c r="Q17" i="3"/>
  <c r="R17" i="3"/>
  <c r="AX17" i="3"/>
  <c r="AY17" i="3"/>
  <c r="AX21" i="3"/>
  <c r="AZ21" i="3"/>
  <c r="AY21" i="3"/>
  <c r="BE22" i="3"/>
  <c r="BA22" i="3"/>
  <c r="Q36" i="3"/>
  <c r="BE8" i="3"/>
  <c r="AZ8" i="3"/>
  <c r="BG8" i="3" s="1"/>
  <c r="BE36" i="3"/>
  <c r="BA10" i="3"/>
  <c r="BG23" i="3"/>
  <c r="AY35" i="3"/>
  <c r="Q32" i="3"/>
  <c r="BF32" i="3" s="1"/>
  <c r="BF29" i="3"/>
  <c r="AJ33" i="3"/>
  <c r="BG31" i="3"/>
  <c r="BE33" i="3"/>
  <c r="BA33" i="3"/>
  <c r="AZ36" i="3"/>
  <c r="R36" i="3"/>
  <c r="AJ29" i="3"/>
  <c r="P12" i="3"/>
  <c r="Q12" i="3"/>
  <c r="AI36" i="3"/>
  <c r="AH17" i="3"/>
  <c r="BG19" i="3"/>
  <c r="Q28" i="3"/>
  <c r="BF28" i="3" s="1"/>
  <c r="P28" i="3"/>
  <c r="BE28" i="3" s="1"/>
  <c r="AH32" i="3"/>
  <c r="BA34" i="3"/>
  <c r="R35" i="3"/>
  <c r="AJ18" i="3"/>
  <c r="BA19" i="3"/>
  <c r="AH25" i="3"/>
  <c r="AI25" i="3"/>
  <c r="AG25" i="3"/>
  <c r="R28" i="3"/>
  <c r="AG28" i="3"/>
  <c r="AI28" i="3"/>
  <c r="AH28" i="3"/>
  <c r="S29" i="3"/>
  <c r="BG29" i="3"/>
  <c r="AX32" i="3"/>
  <c r="AZ32" i="3"/>
  <c r="BA30" i="3"/>
  <c r="BE30" i="3"/>
  <c r="AG36" i="2"/>
  <c r="AH36" i="2"/>
  <c r="AZ8" i="2"/>
  <c r="BG8" i="2" s="1"/>
  <c r="BE8" i="2"/>
  <c r="BE36" i="2"/>
  <c r="AX17" i="2"/>
  <c r="AY17" i="2"/>
  <c r="BA18" i="2"/>
  <c r="BE18" i="2"/>
  <c r="BA22" i="2"/>
  <c r="BE22" i="2"/>
  <c r="BE19" i="2"/>
  <c r="BA19" i="2"/>
  <c r="AI25" i="2"/>
  <c r="AG25" i="2"/>
  <c r="BE23" i="2"/>
  <c r="BA23" i="2"/>
  <c r="R28" i="2"/>
  <c r="BG28" i="2" s="1"/>
  <c r="AG28" i="2"/>
  <c r="AI28" i="2"/>
  <c r="AH28" i="2"/>
  <c r="R32" i="2"/>
  <c r="P32" i="2"/>
  <c r="BA30" i="2"/>
  <c r="BE30" i="2"/>
  <c r="AH17" i="2"/>
  <c r="AG17" i="2"/>
  <c r="AZ32" i="2"/>
  <c r="P25" i="2"/>
  <c r="R25" i="2"/>
  <c r="BF11" i="2"/>
  <c r="BA16" i="2"/>
  <c r="BE16" i="2"/>
  <c r="BA20" i="2"/>
  <c r="BE20" i="2"/>
  <c r="BA24" i="2"/>
  <c r="BE24" i="2"/>
  <c r="BE26" i="2"/>
  <c r="BA26" i="2"/>
  <c r="BF15" i="2"/>
  <c r="BF19" i="2"/>
  <c r="BA27" i="2"/>
  <c r="Q32" i="2"/>
  <c r="AH35" i="2"/>
  <c r="AG35" i="2"/>
  <c r="AI35" i="2"/>
  <c r="BE33" i="2"/>
  <c r="BA33" i="2"/>
  <c r="AZ36" i="2"/>
  <c r="BA10" i="2"/>
  <c r="Q36" i="2"/>
  <c r="AI36" i="2"/>
  <c r="BE12" i="2"/>
  <c r="AZ12" i="2"/>
  <c r="AI12" i="2"/>
  <c r="P21" i="2"/>
  <c r="R21" i="2"/>
  <c r="BF9" i="2"/>
  <c r="P17" i="2"/>
  <c r="R17" i="2"/>
  <c r="Q17" i="2"/>
  <c r="BE13" i="2"/>
  <c r="AZ13" i="2"/>
  <c r="BG13" i="2" s="1"/>
  <c r="AX21" i="2"/>
  <c r="AZ21" i="2"/>
  <c r="AY21" i="2"/>
  <c r="BF21" i="2" s="1"/>
  <c r="BF22" i="2"/>
  <c r="AX25" i="2"/>
  <c r="AZ25" i="2"/>
  <c r="AY25" i="2"/>
  <c r="BF25" i="2" s="1"/>
  <c r="BE15" i="2"/>
  <c r="BA15" i="2"/>
  <c r="AI21" i="2"/>
  <c r="AG21" i="2"/>
  <c r="BG19" i="2"/>
  <c r="AJ22" i="2"/>
  <c r="BG23" i="2"/>
  <c r="S27" i="2"/>
  <c r="AY32" i="2"/>
  <c r="BE29" i="2"/>
  <c r="BA29" i="2"/>
  <c r="BF33" i="2"/>
  <c r="AJ13" i="2"/>
  <c r="BA34" i="2"/>
  <c r="AY12" i="2"/>
  <c r="AH12" i="2"/>
  <c r="BA14" i="2"/>
  <c r="BE14" i="2"/>
  <c r="S22" i="2"/>
  <c r="AI32" i="2"/>
  <c r="AJ32" i="2" s="1"/>
  <c r="BF16" i="2"/>
  <c r="AH21" i="2"/>
  <c r="AH25" i="2"/>
  <c r="BF24" i="2"/>
  <c r="BE28" i="2"/>
  <c r="BA28" i="2"/>
  <c r="BE27" i="2"/>
  <c r="AJ33" i="2"/>
  <c r="BE31" i="2"/>
  <c r="BA31" i="2"/>
  <c r="P35" i="2"/>
  <c r="Q35" i="2"/>
  <c r="BF35" i="2" s="1"/>
  <c r="AX35" i="2"/>
  <c r="AZ35" i="2"/>
  <c r="BG35" i="2" s="1"/>
  <c r="BA8" i="2" l="1"/>
  <c r="BA13" i="6"/>
  <c r="BG25" i="3"/>
  <c r="BG25" i="2"/>
  <c r="BA36" i="2"/>
  <c r="AJ12" i="4"/>
  <c r="S17" i="4"/>
  <c r="AJ36" i="4"/>
  <c r="BG35" i="4"/>
  <c r="BF25" i="4"/>
  <c r="S32" i="4"/>
  <c r="AJ35" i="4"/>
  <c r="BA13" i="4"/>
  <c r="BF28" i="4"/>
  <c r="S21" i="4"/>
  <c r="BG36" i="4"/>
  <c r="S25" i="3"/>
  <c r="AJ32" i="3"/>
  <c r="AJ36" i="3"/>
  <c r="BG28" i="3"/>
  <c r="BG32" i="3"/>
  <c r="BF35" i="3"/>
  <c r="BG21" i="3"/>
  <c r="BF17" i="3"/>
  <c r="S36" i="3"/>
  <c r="BG36" i="3"/>
  <c r="BF36" i="3"/>
  <c r="BF12" i="2"/>
  <c r="BA32" i="2"/>
  <c r="BA13" i="2"/>
  <c r="S12" i="2"/>
  <c r="AJ35" i="2"/>
  <c r="AJ17" i="2"/>
  <c r="S28" i="2"/>
  <c r="BA12" i="2"/>
  <c r="AJ12" i="2"/>
  <c r="BG12" i="2"/>
  <c r="AJ25" i="2"/>
  <c r="S35" i="2"/>
  <c r="BG32" i="2"/>
  <c r="S25" i="2"/>
  <c r="S36" i="2"/>
  <c r="BG36" i="2"/>
  <c r="BG28" i="5"/>
  <c r="BG32" i="5"/>
  <c r="AJ36" i="5"/>
  <c r="AJ12" i="5"/>
  <c r="BF21" i="5"/>
  <c r="BF12" i="5"/>
  <c r="AJ28" i="5"/>
  <c r="S21" i="5"/>
  <c r="S28" i="5"/>
  <c r="S17" i="5"/>
  <c r="BG36" i="5"/>
  <c r="S36" i="5"/>
  <c r="S12" i="5"/>
  <c r="BG12" i="6"/>
  <c r="BF17" i="6"/>
  <c r="BA17" i="6"/>
  <c r="AJ28" i="6"/>
  <c r="AJ36" i="6"/>
  <c r="AJ12" i="6"/>
  <c r="BF28" i="6"/>
  <c r="S17" i="6"/>
  <c r="BF12" i="6"/>
  <c r="S36" i="6"/>
  <c r="AJ21" i="6"/>
  <c r="BA12" i="6"/>
  <c r="BG28" i="6"/>
  <c r="S28" i="6"/>
  <c r="BG25" i="6"/>
  <c r="S32" i="6"/>
  <c r="AJ17" i="6"/>
  <c r="BA32" i="6"/>
  <c r="BE32" i="6"/>
  <c r="BG17" i="6"/>
  <c r="BE17" i="6"/>
  <c r="BG35" i="6"/>
  <c r="BE21" i="6"/>
  <c r="BA21" i="6"/>
  <c r="S21" i="6"/>
  <c r="BG36" i="6"/>
  <c r="BA8" i="6"/>
  <c r="S25" i="6"/>
  <c r="S35" i="6"/>
  <c r="BE28" i="6"/>
  <c r="BA28" i="6"/>
  <c r="BE25" i="6"/>
  <c r="BA25" i="6"/>
  <c r="BF25" i="6"/>
  <c r="AJ32" i="6"/>
  <c r="BE35" i="6"/>
  <c r="BA35" i="6"/>
  <c r="BE36" i="6"/>
  <c r="BA36" i="6"/>
  <c r="S12" i="6"/>
  <c r="AJ25" i="6"/>
  <c r="AJ21" i="4"/>
  <c r="BE17" i="4"/>
  <c r="AZ17" i="4"/>
  <c r="BG17" i="4" s="1"/>
  <c r="BE35" i="4"/>
  <c r="BA35" i="4"/>
  <c r="BE28" i="4"/>
  <c r="BA28" i="4"/>
  <c r="BE25" i="4"/>
  <c r="BA25" i="4"/>
  <c r="BE21" i="4"/>
  <c r="BA21" i="4"/>
  <c r="BF21" i="4"/>
  <c r="BA32" i="4"/>
  <c r="BE32" i="4"/>
  <c r="BF17" i="4"/>
  <c r="BE36" i="4"/>
  <c r="BA36" i="4"/>
  <c r="BA8" i="4"/>
  <c r="S36" i="4"/>
  <c r="AJ25" i="4"/>
  <c r="AJ32" i="4"/>
  <c r="BG28" i="4"/>
  <c r="S28" i="4"/>
  <c r="BG25" i="4"/>
  <c r="S25" i="4"/>
  <c r="AJ17" i="4"/>
  <c r="S35" i="4"/>
  <c r="AJ28" i="4"/>
  <c r="BG21" i="4"/>
  <c r="BE12" i="4"/>
  <c r="AZ12" i="4"/>
  <c r="BG12" i="4" s="1"/>
  <c r="S12" i="4"/>
  <c r="AJ32" i="5"/>
  <c r="BE28" i="5"/>
  <c r="BA28" i="5"/>
  <c r="AJ25" i="5"/>
  <c r="BE36" i="5"/>
  <c r="BA36" i="5"/>
  <c r="AJ21" i="5"/>
  <c r="BE25" i="5"/>
  <c r="BA25" i="5"/>
  <c r="BE17" i="5"/>
  <c r="AZ17" i="5"/>
  <c r="BG17" i="5" s="1"/>
  <c r="BE35" i="5"/>
  <c r="BA35" i="5"/>
  <c r="S35" i="5"/>
  <c r="AJ17" i="5"/>
  <c r="BA12" i="5"/>
  <c r="BE32" i="5"/>
  <c r="BA32" i="5"/>
  <c r="BA8" i="5"/>
  <c r="S25" i="5"/>
  <c r="BE21" i="5"/>
  <c r="BF17" i="5"/>
  <c r="S17" i="3"/>
  <c r="S21" i="3"/>
  <c r="BE35" i="3"/>
  <c r="BA35" i="3"/>
  <c r="S35" i="3"/>
  <c r="AJ17" i="3"/>
  <c r="BE12" i="3"/>
  <c r="AZ12" i="3"/>
  <c r="BG12" i="3" s="1"/>
  <c r="BE32" i="3"/>
  <c r="BA32" i="3"/>
  <c r="AJ28" i="3"/>
  <c r="AJ25" i="3"/>
  <c r="S28" i="3"/>
  <c r="S12" i="3"/>
  <c r="BA36" i="3"/>
  <c r="BA8" i="3"/>
  <c r="BF21" i="3"/>
  <c r="BE21" i="3"/>
  <c r="BA21" i="3"/>
  <c r="BE17" i="3"/>
  <c r="AZ17" i="3"/>
  <c r="BG17" i="3" s="1"/>
  <c r="S32" i="3"/>
  <c r="AJ21" i="3"/>
  <c r="BG35" i="3"/>
  <c r="AJ35" i="3"/>
  <c r="BF12" i="3"/>
  <c r="BE25" i="3"/>
  <c r="BA25" i="3"/>
  <c r="BE35" i="2"/>
  <c r="BA35" i="2"/>
  <c r="BE25" i="2"/>
  <c r="BA25" i="2"/>
  <c r="BE21" i="2"/>
  <c r="BA21" i="2"/>
  <c r="S17" i="2"/>
  <c r="S32" i="2"/>
  <c r="AJ28" i="2"/>
  <c r="BF17" i="2"/>
  <c r="BF36" i="2"/>
  <c r="BF32" i="2"/>
  <c r="AJ21" i="2"/>
  <c r="BG21" i="2"/>
  <c r="S21" i="2"/>
  <c r="BE32" i="2"/>
  <c r="BE17" i="2"/>
  <c r="AZ17" i="2"/>
  <c r="BG17" i="2" s="1"/>
  <c r="AJ36" i="2"/>
  <c r="BA17" i="4" l="1"/>
  <c r="BA17" i="3"/>
  <c r="BA12" i="3"/>
  <c r="BA17" i="2"/>
  <c r="BA12" i="4"/>
  <c r="BA17" i="5"/>
</calcChain>
</file>

<file path=xl/sharedStrings.xml><?xml version="1.0" encoding="utf-8"?>
<sst xmlns="http://schemas.openxmlformats.org/spreadsheetml/2006/main" count="573" uniqueCount="91">
  <si>
    <t>smještaj u udomiteljskoj obitelji</t>
  </si>
  <si>
    <t>smještaj u obiteljskom domu</t>
  </si>
  <si>
    <t>savjetovanje i pomaganje</t>
  </si>
  <si>
    <t>pomoć u kući</t>
  </si>
  <si>
    <t>rana intervencija</t>
  </si>
  <si>
    <t>pomoć pri uključivanju u programe odgoja i redovitog obrazovanja (integracija)</t>
  </si>
  <si>
    <t>korisnici
- izvaninstitucijski oblik smještaja</t>
  </si>
  <si>
    <t>korisnici 
- druge izvaninstitucijske usluge</t>
  </si>
  <si>
    <t xml:space="preserve"> 2014. godina</t>
  </si>
  <si>
    <t>Koprivničko-križevačka</t>
  </si>
  <si>
    <t>Međimurska</t>
  </si>
  <si>
    <t>Varaždinska</t>
  </si>
  <si>
    <t>Krapinsko-zagorska</t>
  </si>
  <si>
    <t>udio izvaninstitucijskih oblika smještaja</t>
  </si>
  <si>
    <t>udio drugih izvaninstitucijskih usluga</t>
  </si>
  <si>
    <t xml:space="preserve">udio institucijskih oblika smještaja u domovima i drugim pravnim osobama
</t>
  </si>
  <si>
    <t>provjera</t>
  </si>
  <si>
    <t>Grad Zagreb</t>
  </si>
  <si>
    <t>Zagrebačka</t>
  </si>
  <si>
    <t>Karlovačka</t>
  </si>
  <si>
    <t>Sisačko-moslavačka</t>
  </si>
  <si>
    <t>Bjelovarsko-bilogorska</t>
  </si>
  <si>
    <t>Požeško-slavonska</t>
  </si>
  <si>
    <t>Virovitičko-podravska</t>
  </si>
  <si>
    <t>Brodsko-posavska</t>
  </si>
  <si>
    <t>Osječko-baranjska</t>
  </si>
  <si>
    <t>Vukovarko-srijemska</t>
  </si>
  <si>
    <t>Istarska</t>
  </si>
  <si>
    <t>Primorsko-goranska</t>
  </si>
  <si>
    <t>Ličko-senjska</t>
  </si>
  <si>
    <t>Šibensko-kninska</t>
  </si>
  <si>
    <t>Zadarska</t>
  </si>
  <si>
    <t>Splitsko-dalmatinska</t>
  </si>
  <si>
    <t>Dubrovačko-neretvanska</t>
  </si>
  <si>
    <t>2015. godina</t>
  </si>
  <si>
    <t>2016. godina</t>
  </si>
  <si>
    <t>ukupno na razini RH</t>
  </si>
  <si>
    <t>Rb.</t>
  </si>
  <si>
    <t>psihosocijalna podrška
 (u obitelji-bivša patronaža; 
kod pružatelja-bivši povremeni boravak)</t>
  </si>
  <si>
    <r>
      <t xml:space="preserve">ukupna promjena povećanje/smanjenje broja korisnika za razdoblje 2014.-2016. 
</t>
    </r>
    <r>
      <rPr>
        <b/>
        <i/>
        <sz val="14"/>
        <color theme="1"/>
        <rFont val="Calibri"/>
        <family val="2"/>
        <charset val="238"/>
        <scheme val="minor"/>
      </rPr>
      <t>(izraženo u broju korisnika)</t>
    </r>
  </si>
  <si>
    <r>
      <t xml:space="preserve">ukupna promjena povećanje/smanjenje broja korisnika za razdoblje 2014.-2016.
</t>
    </r>
    <r>
      <rPr>
        <b/>
        <i/>
        <sz val="14"/>
        <color theme="1"/>
        <rFont val="Calibri"/>
        <family val="2"/>
        <charset val="238"/>
        <scheme val="minor"/>
      </rPr>
      <t xml:space="preserve"> (izraženo u postotku)</t>
    </r>
  </si>
  <si>
    <t>Sjeverna Hrvatska</t>
  </si>
  <si>
    <t>Središnja Hrvatska</t>
  </si>
  <si>
    <t>Zapadna Slavonija</t>
  </si>
  <si>
    <t>Istočna Slavonija</t>
  </si>
  <si>
    <t>Sjeverno primorje i Gorski kotar</t>
  </si>
  <si>
    <t>Sjeverna Dalmacija i Lika</t>
  </si>
  <si>
    <t>Južna Dalmacija</t>
  </si>
  <si>
    <t>županija/
regija</t>
  </si>
  <si>
    <t>Ukupno svi korisnici
 (za izračun udjela)</t>
  </si>
  <si>
    <t>B) ukupno korisnici - izvaninstitucijski oblik smještaja</t>
  </si>
  <si>
    <t>C) ukupno korisnici 
- druge izvaninstitucijske usluge</t>
  </si>
  <si>
    <r>
      <t xml:space="preserve">A) institucijski smještaj (ukupna promjena povećanje/smanjenje) za razdoblje 2014.-2016. 
</t>
    </r>
    <r>
      <rPr>
        <i/>
        <sz val="11"/>
        <rFont val="Calibri"/>
        <family val="2"/>
        <charset val="238"/>
      </rPr>
      <t>* negativan predzanak označava smanjenje broja korisnika</t>
    </r>
  </si>
  <si>
    <r>
      <t xml:space="preserve">B) izvanistitucijski smještaj  (ukupna promjena povećanje/smanjenje)za razdoblje 2014.-2016.
</t>
    </r>
    <r>
      <rPr>
        <i/>
        <sz val="11"/>
        <rFont val="Calibri"/>
        <family val="2"/>
        <charset val="238"/>
        <scheme val="minor"/>
      </rPr>
      <t>* negativan predzanak označava smanjenje broja korisnika</t>
    </r>
  </si>
  <si>
    <r>
      <t xml:space="preserve">C) ostale izvaninstitucijske usluge (ukupna promjena povećanje/smanjenje) za razdoblje 2014.-2016.
</t>
    </r>
    <r>
      <rPr>
        <i/>
        <sz val="11"/>
        <rFont val="Calibri"/>
        <family val="2"/>
        <charset val="238"/>
        <scheme val="minor"/>
      </rPr>
      <t>* negativan predzanak označava smanjenje broja korisnika</t>
    </r>
  </si>
  <si>
    <t>savjetovanje i pomaganje 
(- nakon izlaska iz skrbi;
- bioloških obitelji ili specijaliziranih udomiteljskih obitelji)</t>
  </si>
  <si>
    <t>organizirano stanovanje
 (- uz sveobuhvatnu podršku;
-uz povremenu podršku)</t>
  </si>
  <si>
    <t>boravak 
(- cjelodnevni kod pružatelja; 
- poludnevni kod pružatelja;
- poludnevni u školi;
- usluga boravka - timska procjena/dijagnostika)</t>
  </si>
  <si>
    <r>
      <t xml:space="preserve">A) ukupno korisnici 
- institucijski oblik smještaja u domovima i drugim pravnim osobama
</t>
    </r>
    <r>
      <rPr>
        <sz val="11"/>
        <color theme="1"/>
        <rFont val="Calibri"/>
        <family val="2"/>
        <charset val="238"/>
        <scheme val="minor"/>
      </rPr>
      <t xml:space="preserve"> (dugotrajni i privremeni)</t>
    </r>
  </si>
  <si>
    <t>organizirano stanovanje
 (samo uz sveobuhvatnu podršku)</t>
  </si>
  <si>
    <t>psihosocijalna podrška
 (- individualna u obitelji;
- individualna kod pružatelja;
- grupna kod pružatelja)</t>
  </si>
  <si>
    <t>pomoć u kući
 (- organiziranje prehrane;
 - kućni poslovi; 
- održavanje osobne higijene; 
- zadovoljavanje dr. svakodnevnih potreba)</t>
  </si>
  <si>
    <t>organizirano stanovanje
 (- uz sveobuhvatnu podršku;
- uz svakodnevnu intezivnu podršku;
- uz svakodnevnu kratkotrajnu podršku;
-uz povremenu podršku)</t>
  </si>
  <si>
    <t>rana intervencija
 (- u domu korisnika;
 - kod pružatelja usluge)</t>
  </si>
  <si>
    <t>boravak 
 (- cjelodnevni;
 -poludnevni)</t>
  </si>
  <si>
    <r>
      <t xml:space="preserve">A) ukupno korisnici 
- institucijski oblik smještaja u domovima i drugim pravnim osobama
</t>
    </r>
    <r>
      <rPr>
        <sz val="11"/>
        <color theme="1"/>
        <rFont val="Calibri"/>
        <family val="2"/>
        <charset val="238"/>
        <scheme val="minor"/>
      </rPr>
      <t xml:space="preserve">(- usluga privremenog smještaja radi provođenja kraćih rehab. programa;
- usluga privremenog smještaja u kriznim situacijama (prihvat);
- usluga smještaja u malim skupinama;
- usluga smještaja - timska procjena/dijagnostika)
</t>
    </r>
  </si>
  <si>
    <r>
      <t xml:space="preserve">A) ukupno korisnici 
- institucijski oblik smještaja u domovima i drugim pravnim osobama
</t>
    </r>
    <r>
      <rPr>
        <sz val="11"/>
        <color theme="1"/>
        <rFont val="Calibri"/>
        <family val="2"/>
        <charset val="238"/>
        <scheme val="minor"/>
      </rPr>
      <t>(- smještaj; 
- smještaj uz stanovanje odgajatelja)</t>
    </r>
  </si>
  <si>
    <t>savjetovanje i pomaganje 
(- djeci i mladima nakon izlaska iz skrbi;
- primarnih ili udomiteljskih obitelji;
 - posvojiteljskih obitelji)</t>
  </si>
  <si>
    <t>organizirano stanovanje
 (- uz sveobuhvatnu podršku;
-uz povremenu podršku; 
- uz stanovanje odgajatelja)</t>
  </si>
  <si>
    <t xml:space="preserve"> 2017. godina</t>
  </si>
  <si>
    <t>Ukupno na razini RH</t>
  </si>
  <si>
    <t>Prilog 1. - Djeca i mlađe punoljetne osobe bez roditelja ili bez odgovarajuće roditeljske skrbi</t>
  </si>
  <si>
    <t>Prilog 2. - Djeca i mlađe punoljetne osobe s problemima u ponašanju</t>
  </si>
  <si>
    <t xml:space="preserve">Prilog 4. Djeca s teškoćama u razvoju </t>
  </si>
  <si>
    <t>Prilog 5. - Odrasle osobe s invaliditetom tjelesnim, intelektualnim, osjetilnim oštećenjima</t>
  </si>
  <si>
    <t>Prilog 6. - Odrasle osobe s mentalnim oštećenjem (ranije psihički bolesne osobe)</t>
  </si>
  <si>
    <t>Prilog 6A - Odrasle osobe s mentalnim oštećenjem (ranije psihički bolesne osobe) - podaci za 2017. godinu</t>
  </si>
  <si>
    <t xml:space="preserve">Prilog 3. - Djeca i mlađe punoljetne osobe s problemima u ponašanju </t>
  </si>
  <si>
    <t>Socijalna usluga</t>
  </si>
  <si>
    <r>
      <t xml:space="preserve">Smještaj </t>
    </r>
    <r>
      <rPr>
        <b/>
        <sz val="14"/>
        <color rgb="FFFF0000"/>
        <rFont val="Calibri"/>
        <family val="2"/>
        <charset val="238"/>
      </rPr>
      <t>*</t>
    </r>
  </si>
  <si>
    <t>Organizirano stanovanje</t>
  </si>
  <si>
    <t>Pravni temelj smještaja</t>
  </si>
  <si>
    <t>Zakon o sudovima za mladež</t>
  </si>
  <si>
    <t>Obiteljski zakon</t>
  </si>
  <si>
    <t>Zakon o socijalnoj skrbi</t>
  </si>
  <si>
    <t xml:space="preserve">                              na dan 31.12.2014.</t>
  </si>
  <si>
    <t>Ukupno</t>
  </si>
  <si>
    <t>Broj korisnika</t>
  </si>
  <si>
    <t xml:space="preserve">                                 na dan 31.12.2015.</t>
  </si>
  <si>
    <t xml:space="preserve">                                  na dan 31.12.2016.</t>
  </si>
  <si>
    <r>
      <rPr>
        <sz val="14"/>
        <color rgb="FFFF0000"/>
        <rFont val="Calibri"/>
        <family val="2"/>
        <charset val="238"/>
      </rPr>
      <t xml:space="preserve">*                                                                 </t>
    </r>
    <r>
      <rPr>
        <sz val="14"/>
        <color theme="1"/>
        <rFont val="Calibri"/>
        <family val="2"/>
        <charset val="238"/>
      </rPr>
      <t xml:space="preserve">- </t>
    </r>
    <r>
      <rPr>
        <sz val="11"/>
        <color theme="1"/>
        <rFont val="Calibri"/>
        <family val="2"/>
        <charset val="238"/>
      </rPr>
      <t>privremeni smještaj radi provođenja kraćih rehabilitacijskih (tretmanskih) programa                                                                        - privremeni smještaj u kriznim situacijama (prihvat)                                                                                     - smještaj u malim skupinama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</si>
</sst>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name val="Calibri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  <font>
      <sz val="2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4"/>
      <color rgb="FFFF0000"/>
      <name val="Calibri"/>
      <family val="2"/>
      <charset val="238"/>
    </font>
    <font>
      <sz val="14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lightUp"/>
    </fill>
    <fill>
      <patternFill patternType="lightUp">
        <bgColor rgb="FFFFCC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  <xf numFmtId="0" fontId="0" fillId="2" borderId="0" xfId="0" applyFill="1"/>
    <xf numFmtId="0" fontId="0" fillId="5" borderId="0" xfId="0" applyFill="1"/>
    <xf numFmtId="0" fontId="0" fillId="0" borderId="1" xfId="0" applyBorder="1"/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Border="1" applyAlignment="1">
      <alignment vertical="center" wrapText="1"/>
    </xf>
    <xf numFmtId="9" fontId="3" fillId="4" borderId="2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2" fillId="0" borderId="4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Fill="1"/>
    <xf numFmtId="0" fontId="0" fillId="8" borderId="0" xfId="0" applyFont="1" applyFill="1"/>
    <xf numFmtId="1" fontId="6" fillId="3" borderId="1" xfId="0" applyNumberFormat="1" applyFont="1" applyFill="1" applyBorder="1" applyAlignment="1">
      <alignment horizontal="center" vertical="center" wrapText="1"/>
    </xf>
    <xf numFmtId="9" fontId="6" fillId="8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/>
    <xf numFmtId="9" fontId="0" fillId="0" borderId="3" xfId="0" applyNumberFormat="1" applyBorder="1" applyAlignment="1">
      <alignment horizontal="center" vertical="center" wrapText="1"/>
    </xf>
    <xf numFmtId="9" fontId="3" fillId="4" borderId="3" xfId="0" applyNumberFormat="1" applyFont="1" applyFill="1" applyBorder="1" applyAlignment="1">
      <alignment horizontal="center" vertical="center" wrapText="1"/>
    </xf>
    <xf numFmtId="9" fontId="3" fillId="4" borderId="8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9" fontId="6" fillId="8" borderId="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9" fontId="11" fillId="8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9" fontId="13" fillId="4" borderId="1" xfId="0" applyNumberFormat="1" applyFont="1" applyFill="1" applyBorder="1" applyAlignment="1">
      <alignment horizontal="center" vertical="center" wrapText="1"/>
    </xf>
    <xf numFmtId="9" fontId="13" fillId="4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9" fontId="7" fillId="4" borderId="1" xfId="0" applyNumberFormat="1" applyFont="1" applyFill="1" applyBorder="1" applyAlignment="1">
      <alignment horizontal="center" vertical="center" wrapText="1"/>
    </xf>
    <xf numFmtId="9" fontId="7" fillId="4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 wrapText="1"/>
    </xf>
    <xf numFmtId="9" fontId="13" fillId="4" borderId="3" xfId="0" applyNumberFormat="1" applyFont="1" applyFill="1" applyBorder="1" applyAlignment="1">
      <alignment horizontal="center" vertical="center" wrapText="1"/>
    </xf>
    <xf numFmtId="9" fontId="13" fillId="4" borderId="8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 wrapText="1"/>
    </xf>
    <xf numFmtId="9" fontId="11" fillId="8" borderId="3" xfId="0" applyNumberFormat="1" applyFont="1" applyFill="1" applyBorder="1" applyAlignment="1">
      <alignment horizontal="center" vertical="center" wrapText="1"/>
    </xf>
    <xf numFmtId="9" fontId="12" fillId="7" borderId="10" xfId="0" applyNumberFormat="1" applyFont="1" applyFill="1" applyBorder="1" applyAlignment="1">
      <alignment horizontal="center" vertical="center" wrapText="1"/>
    </xf>
    <xf numFmtId="9" fontId="14" fillId="7" borderId="10" xfId="0" applyNumberFormat="1" applyFont="1" applyFill="1" applyBorder="1" applyAlignment="1">
      <alignment horizontal="center" vertical="center" wrapText="1"/>
    </xf>
    <xf numFmtId="9" fontId="14" fillId="7" borderId="11" xfId="0" applyNumberFormat="1" applyFont="1" applyFill="1" applyBorder="1" applyAlignment="1">
      <alignment horizontal="center" vertical="center" wrapText="1"/>
    </xf>
    <xf numFmtId="1" fontId="12" fillId="7" borderId="10" xfId="0" applyNumberFormat="1" applyFont="1" applyFill="1" applyBorder="1" applyAlignment="1">
      <alignment horizontal="center" vertical="center" wrapText="1"/>
    </xf>
    <xf numFmtId="9" fontId="12" fillId="7" borderId="12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4" borderId="0" xfId="0" applyFont="1" applyFill="1"/>
    <xf numFmtId="0" fontId="0" fillId="0" borderId="1" xfId="0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0" fillId="9" borderId="1" xfId="0" applyFill="1" applyBorder="1"/>
    <xf numFmtId="0" fontId="0" fillId="9" borderId="3" xfId="0" applyFill="1" applyBorder="1"/>
    <xf numFmtId="0" fontId="10" fillId="9" borderId="3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Alignment="1"/>
    <xf numFmtId="0" fontId="4" fillId="7" borderId="10" xfId="0" applyFont="1" applyFill="1" applyBorder="1" applyAlignment="1">
      <alignment vertical="center" wrapText="1"/>
    </xf>
    <xf numFmtId="0" fontId="0" fillId="6" borderId="0" xfId="0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0" fillId="2" borderId="0" xfId="0" applyFill="1" applyAlignment="1"/>
    <xf numFmtId="0" fontId="1" fillId="7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15" fillId="0" borderId="0" xfId="0" applyFont="1" applyFill="1"/>
    <xf numFmtId="0" fontId="15" fillId="0" borderId="0" xfId="0" applyFont="1" applyFill="1" applyAlignment="1"/>
    <xf numFmtId="0" fontId="4" fillId="0" borderId="0" xfId="0" applyFont="1" applyFill="1" applyAlignment="1"/>
    <xf numFmtId="0" fontId="0" fillId="0" borderId="1" xfId="0" applyBorder="1" applyAlignment="1">
      <alignment horizontal="center" vertical="center" wrapText="1"/>
    </xf>
    <xf numFmtId="0" fontId="15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15" fillId="0" borderId="0" xfId="0" applyFont="1"/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7" fillId="0" borderId="0" xfId="0" applyFont="1"/>
    <xf numFmtId="0" fontId="18" fillId="0" borderId="8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0" xfId="0" applyBorder="1" applyAlignment="1">
      <alignment wrapText="1"/>
    </xf>
    <xf numFmtId="0" fontId="4" fillId="0" borderId="0" xfId="0" applyFont="1" applyFill="1" applyAlignment="1">
      <alignment horizontal="left"/>
    </xf>
    <xf numFmtId="0" fontId="4" fillId="5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CCFF"/>
      <color rgb="FFCCE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"/>
  <sheetViews>
    <sheetView tabSelected="1" zoomScale="80" zoomScaleNormal="80" workbookViewId="0">
      <pane xSplit="2" ySplit="7" topLeftCell="C8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 outlineLevelRow="1" outlineLevelCol="1" x14ac:dyDescent="0.25"/>
  <cols>
    <col min="1" max="1" width="9.140625" customWidth="1"/>
    <col min="2" max="2" width="37.5703125" customWidth="1"/>
    <col min="3" max="3" width="21.5703125" style="2" customWidth="1"/>
    <col min="4" max="5" width="13.7109375" customWidth="1" outlineLevel="1"/>
    <col min="6" max="6" width="15.28515625" customWidth="1" outlineLevel="1"/>
    <col min="7" max="7" width="16.85546875" style="4" customWidth="1" outlineLevel="1"/>
    <col min="8" max="8" width="16.5703125" customWidth="1" outlineLevel="1"/>
    <col min="9" max="9" width="10.42578125" hidden="1" customWidth="1" outlineLevel="1"/>
    <col min="10" max="10" width="15.28515625" hidden="1" customWidth="1" outlineLevel="1"/>
    <col min="11" max="11" width="11.42578125" hidden="1" customWidth="1" outlineLevel="1"/>
    <col min="12" max="12" width="14" hidden="1" customWidth="1" outlineLevel="1"/>
    <col min="13" max="13" width="17.5703125" customWidth="1" outlineLevel="1"/>
    <col min="14" max="14" width="14.85546875" style="4" customWidth="1" outlineLevel="1"/>
    <col min="15" max="15" width="9.5703125" style="69" hidden="1" customWidth="1" outlineLevel="1"/>
    <col min="16" max="16" width="13.42578125" hidden="1" customWidth="1" outlineLevel="1"/>
    <col min="17" max="17" width="10.85546875" hidden="1" customWidth="1" outlineLevel="1"/>
    <col min="18" max="18" width="9.85546875" hidden="1" customWidth="1" outlineLevel="1"/>
    <col min="19" max="19" width="9.140625" style="61" hidden="1" customWidth="1" outlineLevel="1"/>
    <col min="20" max="20" width="23.7109375" style="2" customWidth="1" collapsed="1"/>
    <col min="21" max="22" width="13.7109375" style="94" customWidth="1" outlineLevel="1"/>
    <col min="23" max="23" width="15.28515625" style="94" customWidth="1" outlineLevel="1"/>
    <col min="24" max="24" width="16.85546875" style="3" customWidth="1" outlineLevel="1"/>
    <col min="25" max="25" width="16" style="94" customWidth="1" outlineLevel="1"/>
    <col min="26" max="26" width="10.42578125" hidden="1" customWidth="1" outlineLevel="1"/>
    <col min="27" max="27" width="15.28515625" hidden="1" customWidth="1" outlineLevel="1"/>
    <col min="28" max="28" width="11.42578125" hidden="1" customWidth="1" outlineLevel="1"/>
    <col min="29" max="29" width="12.7109375" hidden="1" customWidth="1" outlineLevel="1"/>
    <col min="30" max="30" width="17.28515625" style="94" customWidth="1" outlineLevel="1"/>
    <col min="31" max="31" width="13.5703125" style="3" customWidth="1" outlineLevel="1"/>
    <col min="32" max="32" width="12.42578125" style="69" hidden="1" customWidth="1" outlineLevel="1"/>
    <col min="33" max="33" width="13.42578125" hidden="1" customWidth="1" outlineLevel="1"/>
    <col min="34" max="34" width="10.85546875" hidden="1" customWidth="1" outlineLevel="1"/>
    <col min="35" max="35" width="9.85546875" hidden="1" customWidth="1" outlineLevel="1"/>
    <col min="36" max="36" width="9.140625" style="61" hidden="1" customWidth="1" outlineLevel="1"/>
    <col min="37" max="37" width="22.85546875" style="90" customWidth="1" collapsed="1"/>
    <col min="38" max="39" width="13.7109375" style="94" customWidth="1" outlineLevel="1"/>
    <col min="40" max="40" width="15.28515625" style="94" customWidth="1" outlineLevel="1"/>
    <col min="41" max="41" width="16.85546875" style="100" customWidth="1" outlineLevel="1"/>
    <col min="42" max="42" width="16.28515625" style="94" customWidth="1" outlineLevel="1"/>
    <col min="43" max="43" width="10.42578125" hidden="1" customWidth="1" outlineLevel="1"/>
    <col min="44" max="44" width="15.28515625" hidden="1" customWidth="1" outlineLevel="1"/>
    <col min="45" max="45" width="11.42578125" hidden="1" customWidth="1" outlineLevel="1"/>
    <col min="46" max="46" width="14" hidden="1" customWidth="1" outlineLevel="1"/>
    <col min="47" max="47" width="15.5703125" style="94" customWidth="1" outlineLevel="1"/>
    <col min="48" max="48" width="15.42578125" style="100" customWidth="1" outlineLevel="1"/>
    <col min="49" max="49" width="10.7109375" style="69" hidden="1" customWidth="1" outlineLevel="1"/>
    <col min="50" max="50" width="13.42578125" hidden="1" customWidth="1" outlineLevel="1"/>
    <col min="51" max="51" width="10.85546875" hidden="1" customWidth="1" outlineLevel="1"/>
    <col min="52" max="52" width="9.85546875" hidden="1" customWidth="1" outlineLevel="1"/>
    <col min="53" max="53" width="9.140625" style="61" hidden="1" customWidth="1" outlineLevel="1"/>
    <col min="54" max="54" width="14.7109375" style="19" hidden="1" customWidth="1"/>
    <col min="55" max="55" width="16.42578125" style="19" hidden="1" customWidth="1" outlineLevel="1"/>
    <col min="56" max="56" width="18.140625" style="19" hidden="1" customWidth="1" outlineLevel="1"/>
    <col min="57" max="57" width="14.7109375" style="24" hidden="1" customWidth="1"/>
    <col min="58" max="58" width="16.42578125" style="24" hidden="1" customWidth="1" outlineLevel="1"/>
    <col min="59" max="59" width="19.28515625" style="24" hidden="1" customWidth="1" outlineLevel="1"/>
    <col min="60" max="60" width="19.28515625" customWidth="1" collapsed="1"/>
  </cols>
  <sheetData>
    <row r="1" spans="1:59" s="2" customFormat="1" ht="12.75" customHeight="1" x14ac:dyDescent="0.25">
      <c r="O1" s="16"/>
      <c r="U1" s="90"/>
      <c r="V1" s="90"/>
      <c r="W1" s="90"/>
      <c r="Y1" s="90"/>
      <c r="AD1" s="90"/>
      <c r="AF1" s="16"/>
      <c r="AK1" s="90"/>
      <c r="AL1" s="90"/>
      <c r="AM1" s="90"/>
      <c r="AN1" s="90"/>
      <c r="AO1" s="90"/>
      <c r="AP1" s="90"/>
      <c r="AU1" s="90"/>
      <c r="AV1" s="90"/>
      <c r="AW1" s="16"/>
      <c r="BB1" s="23"/>
      <c r="BC1" s="23"/>
      <c r="BD1" s="23"/>
      <c r="BE1" s="23"/>
      <c r="BF1" s="23"/>
      <c r="BG1" s="23"/>
    </row>
    <row r="2" spans="1:59" s="2" customFormat="1" ht="55.5" customHeight="1" x14ac:dyDescent="0.4">
      <c r="A2" s="113" t="s">
        <v>71</v>
      </c>
      <c r="B2" s="114"/>
      <c r="C2" s="114"/>
      <c r="D2" s="114"/>
      <c r="E2" s="114"/>
      <c r="F2" s="21"/>
      <c r="G2" s="21"/>
      <c r="H2" s="21"/>
      <c r="I2" s="21"/>
      <c r="O2" s="16"/>
      <c r="U2" s="90"/>
      <c r="V2" s="90"/>
      <c r="W2" s="90"/>
      <c r="Y2" s="90"/>
      <c r="AD2" s="90"/>
      <c r="AF2" s="16"/>
      <c r="AK2" s="90"/>
      <c r="AL2" s="90"/>
      <c r="AM2" s="90"/>
      <c r="AN2" s="90"/>
      <c r="AO2" s="90"/>
      <c r="AP2" s="90"/>
      <c r="AU2" s="90"/>
      <c r="AV2" s="90"/>
      <c r="AW2" s="16"/>
      <c r="BB2" s="23"/>
      <c r="BC2" s="23"/>
      <c r="BD2" s="23"/>
      <c r="BE2" s="23"/>
      <c r="BF2" s="23"/>
      <c r="BG2" s="23"/>
    </row>
    <row r="3" spans="1:59" s="2" customFormat="1" ht="18.75" x14ac:dyDescent="0.3">
      <c r="A3" s="138"/>
      <c r="B3" s="138"/>
      <c r="O3" s="16"/>
      <c r="U3" s="90"/>
      <c r="V3" s="90"/>
      <c r="W3" s="90"/>
      <c r="Y3" s="90"/>
      <c r="AD3" s="90"/>
      <c r="AF3" s="16"/>
      <c r="AK3" s="90"/>
      <c r="AL3" s="90"/>
      <c r="AM3" s="90"/>
      <c r="AN3" s="90"/>
      <c r="AO3" s="90"/>
      <c r="AP3" s="90"/>
      <c r="AU3" s="90"/>
      <c r="AV3" s="90"/>
      <c r="AW3" s="16"/>
      <c r="BB3" s="23"/>
      <c r="BC3" s="23"/>
      <c r="BD3" s="23"/>
      <c r="BE3" s="23"/>
      <c r="BF3" s="23"/>
      <c r="BG3" s="23"/>
    </row>
    <row r="4" spans="1:59" s="2" customFormat="1" x14ac:dyDescent="0.25">
      <c r="O4" s="16"/>
      <c r="U4" s="90"/>
      <c r="V4" s="90"/>
      <c r="W4" s="90"/>
      <c r="Y4" s="90"/>
      <c r="AD4" s="90"/>
      <c r="AF4" s="16"/>
      <c r="AK4" s="90"/>
      <c r="AL4" s="90"/>
      <c r="AM4" s="90"/>
      <c r="AN4" s="90"/>
      <c r="AO4" s="90"/>
      <c r="AP4" s="90"/>
      <c r="AU4" s="90"/>
      <c r="AV4" s="90"/>
      <c r="AW4" s="16"/>
      <c r="BB4" s="23"/>
      <c r="BC4" s="23"/>
      <c r="BD4" s="23"/>
      <c r="BE4" s="23"/>
      <c r="BF4" s="23"/>
      <c r="BG4" s="23"/>
    </row>
    <row r="5" spans="1:59" s="7" customFormat="1" ht="63.75" customHeight="1" x14ac:dyDescent="0.25">
      <c r="B5" s="17"/>
      <c r="C5" s="139" t="s">
        <v>8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 t="s">
        <v>34</v>
      </c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2" t="s">
        <v>35</v>
      </c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51" t="s">
        <v>39</v>
      </c>
      <c r="BC5" s="151"/>
      <c r="BD5" s="151"/>
      <c r="BE5" s="144" t="s">
        <v>40</v>
      </c>
      <c r="BF5" s="144"/>
      <c r="BG5" s="144"/>
    </row>
    <row r="6" spans="1:59" ht="78" customHeight="1" x14ac:dyDescent="0.25">
      <c r="A6" s="145" t="s">
        <v>37</v>
      </c>
      <c r="B6" s="145" t="s">
        <v>48</v>
      </c>
      <c r="C6" s="146" t="s">
        <v>66</v>
      </c>
      <c r="D6" s="147" t="s">
        <v>6</v>
      </c>
      <c r="E6" s="147"/>
      <c r="F6" s="147"/>
      <c r="G6" s="148" t="s">
        <v>50</v>
      </c>
      <c r="H6" s="147" t="s">
        <v>7</v>
      </c>
      <c r="I6" s="147"/>
      <c r="J6" s="147"/>
      <c r="K6" s="147"/>
      <c r="L6" s="147"/>
      <c r="M6" s="147"/>
      <c r="N6" s="148" t="s">
        <v>51</v>
      </c>
      <c r="O6" s="149" t="s">
        <v>49</v>
      </c>
      <c r="P6" s="146" t="s">
        <v>15</v>
      </c>
      <c r="Q6" s="146" t="s">
        <v>13</v>
      </c>
      <c r="R6" s="146" t="s">
        <v>14</v>
      </c>
      <c r="S6" s="152" t="s">
        <v>16</v>
      </c>
      <c r="T6" s="146" t="s">
        <v>66</v>
      </c>
      <c r="U6" s="147" t="s">
        <v>6</v>
      </c>
      <c r="V6" s="147"/>
      <c r="W6" s="147"/>
      <c r="X6" s="153" t="s">
        <v>50</v>
      </c>
      <c r="Y6" s="147" t="s">
        <v>7</v>
      </c>
      <c r="Z6" s="147"/>
      <c r="AA6" s="147"/>
      <c r="AB6" s="147"/>
      <c r="AC6" s="147"/>
      <c r="AD6" s="147"/>
      <c r="AE6" s="153" t="s">
        <v>51</v>
      </c>
      <c r="AF6" s="149" t="s">
        <v>49</v>
      </c>
      <c r="AG6" s="146" t="s">
        <v>15</v>
      </c>
      <c r="AH6" s="146" t="s">
        <v>13</v>
      </c>
      <c r="AI6" s="146" t="s">
        <v>14</v>
      </c>
      <c r="AJ6" s="152" t="s">
        <v>16</v>
      </c>
      <c r="AK6" s="155" t="s">
        <v>66</v>
      </c>
      <c r="AL6" s="147" t="s">
        <v>6</v>
      </c>
      <c r="AM6" s="147"/>
      <c r="AN6" s="147"/>
      <c r="AO6" s="156" t="s">
        <v>50</v>
      </c>
      <c r="AP6" s="147" t="s">
        <v>7</v>
      </c>
      <c r="AQ6" s="147"/>
      <c r="AR6" s="147"/>
      <c r="AS6" s="147"/>
      <c r="AT6" s="147"/>
      <c r="AU6" s="147"/>
      <c r="AV6" s="156" t="s">
        <v>51</v>
      </c>
      <c r="AW6" s="149" t="s">
        <v>49</v>
      </c>
      <c r="AX6" s="146" t="s">
        <v>15</v>
      </c>
      <c r="AY6" s="146" t="s">
        <v>13</v>
      </c>
      <c r="AZ6" s="146" t="s">
        <v>14</v>
      </c>
      <c r="BA6" s="157" t="s">
        <v>16</v>
      </c>
      <c r="BB6" s="154" t="s">
        <v>52</v>
      </c>
      <c r="BC6" s="154" t="s">
        <v>53</v>
      </c>
      <c r="BD6" s="154" t="s">
        <v>54</v>
      </c>
      <c r="BE6" s="158" t="s">
        <v>52</v>
      </c>
      <c r="BF6" s="158" t="s">
        <v>53</v>
      </c>
      <c r="BG6" s="158" t="s">
        <v>54</v>
      </c>
    </row>
    <row r="7" spans="1:59" ht="183.75" customHeight="1" x14ac:dyDescent="0.25">
      <c r="A7" s="145"/>
      <c r="B7" s="145"/>
      <c r="C7" s="146"/>
      <c r="D7" s="6" t="s">
        <v>0</v>
      </c>
      <c r="E7" s="6" t="s">
        <v>1</v>
      </c>
      <c r="F7" s="20" t="s">
        <v>68</v>
      </c>
      <c r="G7" s="148"/>
      <c r="H7" s="6" t="s">
        <v>67</v>
      </c>
      <c r="I7" s="75" t="s">
        <v>3</v>
      </c>
      <c r="J7" s="75" t="s">
        <v>38</v>
      </c>
      <c r="K7" s="75" t="s">
        <v>4</v>
      </c>
      <c r="L7" s="75" t="s">
        <v>5</v>
      </c>
      <c r="M7" s="6" t="s">
        <v>64</v>
      </c>
      <c r="N7" s="148"/>
      <c r="O7" s="150"/>
      <c r="P7" s="146"/>
      <c r="Q7" s="146"/>
      <c r="R7" s="146"/>
      <c r="S7" s="152"/>
      <c r="T7" s="146"/>
      <c r="U7" s="8" t="s">
        <v>0</v>
      </c>
      <c r="V7" s="8" t="s">
        <v>1</v>
      </c>
      <c r="W7" s="96" t="s">
        <v>68</v>
      </c>
      <c r="X7" s="153"/>
      <c r="Y7" s="8" t="s">
        <v>67</v>
      </c>
      <c r="Z7" s="75" t="s">
        <v>3</v>
      </c>
      <c r="AA7" s="75" t="s">
        <v>38</v>
      </c>
      <c r="AB7" s="75" t="s">
        <v>4</v>
      </c>
      <c r="AC7" s="75" t="s">
        <v>5</v>
      </c>
      <c r="AD7" s="8" t="s">
        <v>64</v>
      </c>
      <c r="AE7" s="153"/>
      <c r="AF7" s="150"/>
      <c r="AG7" s="146"/>
      <c r="AH7" s="146"/>
      <c r="AI7" s="146"/>
      <c r="AJ7" s="152"/>
      <c r="AK7" s="155"/>
      <c r="AL7" s="8" t="s">
        <v>0</v>
      </c>
      <c r="AM7" s="8" t="s">
        <v>1</v>
      </c>
      <c r="AN7" s="96" t="s">
        <v>68</v>
      </c>
      <c r="AO7" s="156"/>
      <c r="AP7" s="8" t="s">
        <v>67</v>
      </c>
      <c r="AQ7" s="75" t="s">
        <v>3</v>
      </c>
      <c r="AR7" s="75" t="s">
        <v>38</v>
      </c>
      <c r="AS7" s="75" t="s">
        <v>4</v>
      </c>
      <c r="AT7" s="75" t="s">
        <v>5</v>
      </c>
      <c r="AU7" s="8" t="s">
        <v>64</v>
      </c>
      <c r="AV7" s="156"/>
      <c r="AW7" s="150"/>
      <c r="AX7" s="146"/>
      <c r="AY7" s="146"/>
      <c r="AZ7" s="146"/>
      <c r="BA7" s="157"/>
      <c r="BB7" s="154"/>
      <c r="BC7" s="154"/>
      <c r="BD7" s="154"/>
      <c r="BE7" s="158"/>
      <c r="BF7" s="158"/>
      <c r="BG7" s="158"/>
    </row>
    <row r="8" spans="1:59" s="1" customFormat="1" ht="30" customHeight="1" outlineLevel="1" x14ac:dyDescent="0.25">
      <c r="A8" s="70">
        <v>1</v>
      </c>
      <c r="B8" s="70" t="s">
        <v>9</v>
      </c>
      <c r="C8" s="73">
        <v>16</v>
      </c>
      <c r="D8" s="8">
        <v>150</v>
      </c>
      <c r="E8" s="8">
        <v>10</v>
      </c>
      <c r="F8" s="8">
        <v>2</v>
      </c>
      <c r="G8" s="9">
        <f>D8+E8+F8</f>
        <v>162</v>
      </c>
      <c r="H8" s="10">
        <v>136</v>
      </c>
      <c r="I8" s="76"/>
      <c r="J8" s="76"/>
      <c r="K8" s="76"/>
      <c r="L8" s="76"/>
      <c r="M8" s="10">
        <v>18</v>
      </c>
      <c r="N8" s="9">
        <f>H8+I8+J8+K8+L8+M8</f>
        <v>154</v>
      </c>
      <c r="O8" s="12">
        <f>C8+G8+N8</f>
        <v>332</v>
      </c>
      <c r="P8" s="11">
        <f t="shared" ref="P8:P36" si="0">(C8/O8)</f>
        <v>4.8192771084337352E-2</v>
      </c>
      <c r="Q8" s="11">
        <f t="shared" ref="Q8:Q36" si="1">(G8/O8)</f>
        <v>0.48795180722891568</v>
      </c>
      <c r="R8" s="11">
        <f>(N8/O8)</f>
        <v>0.46385542168674698</v>
      </c>
      <c r="S8" s="13">
        <f>P8+Q8+R8</f>
        <v>1</v>
      </c>
      <c r="T8" s="73">
        <v>14</v>
      </c>
      <c r="U8" s="8">
        <v>161</v>
      </c>
      <c r="V8" s="8">
        <v>10</v>
      </c>
      <c r="W8" s="8">
        <v>4</v>
      </c>
      <c r="X8" s="15">
        <f>U8+V8+W8</f>
        <v>175</v>
      </c>
      <c r="Y8" s="10">
        <v>8</v>
      </c>
      <c r="Z8" s="76"/>
      <c r="AA8" s="76"/>
      <c r="AB8" s="76"/>
      <c r="AC8" s="76"/>
      <c r="AD8" s="10">
        <v>17</v>
      </c>
      <c r="AE8" s="15">
        <f>Y8+Z8+AA8+AB8+AC8+AD8</f>
        <v>25</v>
      </c>
      <c r="AF8" s="12">
        <f>T8+X8+AE8</f>
        <v>214</v>
      </c>
      <c r="AG8" s="11">
        <f t="shared" ref="AG8:AG36" si="2">(T8/AF8)</f>
        <v>6.5420560747663545E-2</v>
      </c>
      <c r="AH8" s="11">
        <f t="shared" ref="AH8:AH36" si="3">(X8/AF8)</f>
        <v>0.81775700934579443</v>
      </c>
      <c r="AI8" s="11">
        <f>(AE8/AF8)</f>
        <v>0.11682242990654206</v>
      </c>
      <c r="AJ8" s="13">
        <f>AG8+AH8+AI8</f>
        <v>1</v>
      </c>
      <c r="AK8" s="73">
        <v>11</v>
      </c>
      <c r="AL8" s="8">
        <v>161</v>
      </c>
      <c r="AM8" s="8">
        <v>10</v>
      </c>
      <c r="AN8" s="8">
        <v>5</v>
      </c>
      <c r="AO8" s="64">
        <f>AL8+AM8+AN8</f>
        <v>176</v>
      </c>
      <c r="AP8" s="10">
        <v>56</v>
      </c>
      <c r="AQ8" s="76"/>
      <c r="AR8" s="76"/>
      <c r="AS8" s="76"/>
      <c r="AT8" s="76"/>
      <c r="AU8" s="10">
        <v>35</v>
      </c>
      <c r="AV8" s="64">
        <f>AP8+AQ8+AR8+AS8+AT8+AU8</f>
        <v>91</v>
      </c>
      <c r="AW8" s="12">
        <f>AK8+AO8+AV8</f>
        <v>278</v>
      </c>
      <c r="AX8" s="11">
        <f t="shared" ref="AX8:AX36" si="4">(AK8/AW8)</f>
        <v>3.9568345323741004E-2</v>
      </c>
      <c r="AY8" s="11">
        <f>(AO8/AW8)</f>
        <v>0.63309352517985606</v>
      </c>
      <c r="AZ8" s="11">
        <f>(AP8/AX8)</f>
        <v>1415.2727272727275</v>
      </c>
      <c r="BA8" s="18">
        <f>AX8+AY8+AZ8</f>
        <v>1415.9453891432311</v>
      </c>
      <c r="BB8" s="25">
        <f t="shared" ref="BB8:BB36" si="5">AK8-C8</f>
        <v>-5</v>
      </c>
      <c r="BC8" s="25">
        <f t="shared" ref="BC8:BC36" si="6">AO8-G8</f>
        <v>14</v>
      </c>
      <c r="BD8" s="25">
        <f t="shared" ref="BD8:BD36" si="7">AV8-N8</f>
        <v>-63</v>
      </c>
      <c r="BE8" s="26">
        <f t="shared" ref="BE8:BE36" si="8">(AX8-P8)</f>
        <v>-8.6244257605963479E-3</v>
      </c>
      <c r="BF8" s="26">
        <f t="shared" ref="BF8:BF36" si="9">(AY8-Q8)</f>
        <v>0.14514171795094039</v>
      </c>
      <c r="BG8" s="26">
        <f t="shared" ref="BG8:BG36" si="10">(AZ8-R8)</f>
        <v>1414.8088718510407</v>
      </c>
    </row>
    <row r="9" spans="1:59" s="1" customFormat="1" ht="30" customHeight="1" outlineLevel="1" x14ac:dyDescent="0.25">
      <c r="A9" s="70">
        <v>2</v>
      </c>
      <c r="B9" s="70" t="s">
        <v>10</v>
      </c>
      <c r="C9" s="14">
        <v>0</v>
      </c>
      <c r="D9" s="70">
        <v>89</v>
      </c>
      <c r="E9" s="72">
        <v>10</v>
      </c>
      <c r="F9" s="70">
        <v>0</v>
      </c>
      <c r="G9" s="9">
        <f t="shared" ref="G9:G35" si="11">D9+E9+F9</f>
        <v>99</v>
      </c>
      <c r="H9" s="70">
        <v>0</v>
      </c>
      <c r="I9" s="77"/>
      <c r="J9" s="77"/>
      <c r="K9" s="77"/>
      <c r="L9" s="77"/>
      <c r="M9" s="70">
        <v>0</v>
      </c>
      <c r="N9" s="9">
        <f t="shared" ref="N9:N20" si="12">H9+I9+J9+K9+L9+M9</f>
        <v>0</v>
      </c>
      <c r="O9" s="12">
        <f>C9+G9+N9</f>
        <v>99</v>
      </c>
      <c r="P9" s="11">
        <f t="shared" si="0"/>
        <v>0</v>
      </c>
      <c r="Q9" s="11">
        <f t="shared" si="1"/>
        <v>1</v>
      </c>
      <c r="R9" s="11">
        <f t="shared" ref="R9:R36" si="13">(N9/O9)</f>
        <v>0</v>
      </c>
      <c r="S9" s="13">
        <f t="shared" ref="S9:S36" si="14">P9+Q9+R9</f>
        <v>1</v>
      </c>
      <c r="T9" s="14">
        <v>0</v>
      </c>
      <c r="U9" s="97">
        <v>150</v>
      </c>
      <c r="V9" s="97">
        <v>9</v>
      </c>
      <c r="W9" s="97">
        <v>0</v>
      </c>
      <c r="X9" s="15">
        <f t="shared" ref="X9:X34" si="15">U9+V9+W9</f>
        <v>159</v>
      </c>
      <c r="Y9" s="97">
        <v>0</v>
      </c>
      <c r="Z9" s="77"/>
      <c r="AA9" s="77"/>
      <c r="AB9" s="77"/>
      <c r="AC9" s="77"/>
      <c r="AD9" s="97">
        <v>0</v>
      </c>
      <c r="AE9" s="15">
        <f t="shared" ref="AE9:AE34" si="16">Y9+Z9+AA9+AB9+AC9+AD9</f>
        <v>0</v>
      </c>
      <c r="AF9" s="12">
        <f>T9+X9+AE9</f>
        <v>159</v>
      </c>
      <c r="AG9" s="11">
        <f t="shared" si="2"/>
        <v>0</v>
      </c>
      <c r="AH9" s="11">
        <f t="shared" si="3"/>
        <v>1</v>
      </c>
      <c r="AI9" s="11">
        <f t="shared" ref="AI9:AI36" si="17">(AE9/AF9)</f>
        <v>0</v>
      </c>
      <c r="AJ9" s="13">
        <f t="shared" ref="AJ9:AJ36" si="18">AG9+AH9+AI9</f>
        <v>1</v>
      </c>
      <c r="AK9" s="14">
        <v>0</v>
      </c>
      <c r="AL9" s="97">
        <v>140</v>
      </c>
      <c r="AM9" s="97">
        <v>9</v>
      </c>
      <c r="AN9" s="97">
        <v>0</v>
      </c>
      <c r="AO9" s="64">
        <f t="shared" ref="AO9:AO34" si="19">AL9+AM9+AN9</f>
        <v>149</v>
      </c>
      <c r="AP9" s="97">
        <v>0</v>
      </c>
      <c r="AQ9" s="77"/>
      <c r="AR9" s="77"/>
      <c r="AS9" s="77"/>
      <c r="AT9" s="77"/>
      <c r="AU9" s="97">
        <v>0</v>
      </c>
      <c r="AV9" s="64">
        <f t="shared" ref="AV9:AV34" si="20">AP9+AQ9+AR9+AS9+AT9+AU9</f>
        <v>0</v>
      </c>
      <c r="AW9" s="12">
        <f>AK9+AO9+AV9</f>
        <v>149</v>
      </c>
      <c r="AX9" s="11">
        <f t="shared" si="4"/>
        <v>0</v>
      </c>
      <c r="AY9" s="11">
        <f t="shared" ref="AY9:AY36" si="21">(AO9/AW9)</f>
        <v>1</v>
      </c>
      <c r="AZ9" s="11">
        <f t="shared" ref="AZ9:AZ36" si="22">(AV9/AW9)</f>
        <v>0</v>
      </c>
      <c r="BA9" s="18">
        <f t="shared" ref="BA9:BA36" si="23">AX9+AY9+AZ9</f>
        <v>1</v>
      </c>
      <c r="BB9" s="25">
        <f t="shared" si="5"/>
        <v>0</v>
      </c>
      <c r="BC9" s="25">
        <f t="shared" si="6"/>
        <v>50</v>
      </c>
      <c r="BD9" s="25">
        <f t="shared" si="7"/>
        <v>0</v>
      </c>
      <c r="BE9" s="26">
        <f t="shared" si="8"/>
        <v>0</v>
      </c>
      <c r="BF9" s="26">
        <f t="shared" si="9"/>
        <v>0</v>
      </c>
      <c r="BG9" s="26">
        <f t="shared" si="10"/>
        <v>0</v>
      </c>
    </row>
    <row r="10" spans="1:59" s="1" customFormat="1" ht="30" customHeight="1" outlineLevel="1" x14ac:dyDescent="0.25">
      <c r="A10" s="70">
        <v>3</v>
      </c>
      <c r="B10" s="70" t="s">
        <v>11</v>
      </c>
      <c r="C10" s="14">
        <v>10</v>
      </c>
      <c r="D10" s="70">
        <v>237</v>
      </c>
      <c r="E10" s="72">
        <v>0</v>
      </c>
      <c r="F10" s="70">
        <v>0</v>
      </c>
      <c r="G10" s="9">
        <f t="shared" si="11"/>
        <v>237</v>
      </c>
      <c r="H10" s="70">
        <v>0</v>
      </c>
      <c r="I10" s="77"/>
      <c r="J10" s="77"/>
      <c r="K10" s="77"/>
      <c r="L10" s="77"/>
      <c r="M10" s="70">
        <v>0</v>
      </c>
      <c r="N10" s="9">
        <f t="shared" si="12"/>
        <v>0</v>
      </c>
      <c r="O10" s="12">
        <f>C10+G10+N10</f>
        <v>247</v>
      </c>
      <c r="P10" s="11">
        <f t="shared" si="0"/>
        <v>4.048582995951417E-2</v>
      </c>
      <c r="Q10" s="11">
        <f t="shared" si="1"/>
        <v>0.95951417004048578</v>
      </c>
      <c r="R10" s="11">
        <f t="shared" si="13"/>
        <v>0</v>
      </c>
      <c r="S10" s="13">
        <f t="shared" si="14"/>
        <v>1</v>
      </c>
      <c r="T10" s="14">
        <v>12</v>
      </c>
      <c r="U10" s="97">
        <v>164</v>
      </c>
      <c r="V10" s="97">
        <v>0</v>
      </c>
      <c r="W10" s="97">
        <v>0</v>
      </c>
      <c r="X10" s="15">
        <f t="shared" si="15"/>
        <v>164</v>
      </c>
      <c r="Y10" s="97">
        <v>0</v>
      </c>
      <c r="Z10" s="77"/>
      <c r="AA10" s="77"/>
      <c r="AB10" s="77"/>
      <c r="AC10" s="77"/>
      <c r="AD10" s="97">
        <v>0</v>
      </c>
      <c r="AE10" s="15">
        <f t="shared" si="16"/>
        <v>0</v>
      </c>
      <c r="AF10" s="12">
        <f>T10+X10+AE10</f>
        <v>176</v>
      </c>
      <c r="AG10" s="11">
        <f t="shared" si="2"/>
        <v>6.8181818181818177E-2</v>
      </c>
      <c r="AH10" s="11">
        <f t="shared" si="3"/>
        <v>0.93181818181818177</v>
      </c>
      <c r="AI10" s="11">
        <f t="shared" si="17"/>
        <v>0</v>
      </c>
      <c r="AJ10" s="13">
        <f t="shared" si="18"/>
        <v>1</v>
      </c>
      <c r="AK10" s="14">
        <v>11</v>
      </c>
      <c r="AL10" s="97">
        <v>172</v>
      </c>
      <c r="AM10" s="97">
        <v>0</v>
      </c>
      <c r="AN10" s="97">
        <v>0</v>
      </c>
      <c r="AO10" s="64">
        <f t="shared" si="19"/>
        <v>172</v>
      </c>
      <c r="AP10" s="97">
        <v>0</v>
      </c>
      <c r="AQ10" s="77"/>
      <c r="AR10" s="77"/>
      <c r="AS10" s="77"/>
      <c r="AT10" s="77"/>
      <c r="AU10" s="97">
        <v>0</v>
      </c>
      <c r="AV10" s="64">
        <f t="shared" si="20"/>
        <v>0</v>
      </c>
      <c r="AW10" s="12">
        <f>AK10+AO10+AV10</f>
        <v>183</v>
      </c>
      <c r="AX10" s="11">
        <f t="shared" si="4"/>
        <v>6.0109289617486336E-2</v>
      </c>
      <c r="AY10" s="11">
        <f t="shared" si="21"/>
        <v>0.93989071038251371</v>
      </c>
      <c r="AZ10" s="11">
        <f t="shared" si="22"/>
        <v>0</v>
      </c>
      <c r="BA10" s="18">
        <f t="shared" si="23"/>
        <v>1</v>
      </c>
      <c r="BB10" s="25">
        <f t="shared" si="5"/>
        <v>1</v>
      </c>
      <c r="BC10" s="25">
        <f t="shared" si="6"/>
        <v>-65</v>
      </c>
      <c r="BD10" s="25">
        <f t="shared" si="7"/>
        <v>0</v>
      </c>
      <c r="BE10" s="26">
        <f t="shared" si="8"/>
        <v>1.9623459657972166E-2</v>
      </c>
      <c r="BF10" s="26">
        <f t="shared" si="9"/>
        <v>-1.9623459657972075E-2</v>
      </c>
      <c r="BG10" s="26">
        <f t="shared" si="10"/>
        <v>0</v>
      </c>
    </row>
    <row r="11" spans="1:59" s="1" customFormat="1" ht="30" customHeight="1" outlineLevel="1" x14ac:dyDescent="0.25">
      <c r="A11" s="70">
        <v>4</v>
      </c>
      <c r="B11" s="70" t="s">
        <v>12</v>
      </c>
      <c r="C11" s="14">
        <v>0</v>
      </c>
      <c r="D11" s="70">
        <v>26</v>
      </c>
      <c r="E11" s="72">
        <v>0</v>
      </c>
      <c r="F11" s="70">
        <v>0</v>
      </c>
      <c r="G11" s="9">
        <f t="shared" si="11"/>
        <v>26</v>
      </c>
      <c r="H11" s="70">
        <v>0</v>
      </c>
      <c r="I11" s="77"/>
      <c r="J11" s="77"/>
      <c r="K11" s="77"/>
      <c r="L11" s="77"/>
      <c r="M11" s="70">
        <v>0</v>
      </c>
      <c r="N11" s="9">
        <f t="shared" si="12"/>
        <v>0</v>
      </c>
      <c r="O11" s="12">
        <f>C11+G11+N11</f>
        <v>26</v>
      </c>
      <c r="P11" s="11">
        <f t="shared" si="0"/>
        <v>0</v>
      </c>
      <c r="Q11" s="11">
        <f t="shared" si="1"/>
        <v>1</v>
      </c>
      <c r="R11" s="11">
        <f t="shared" si="13"/>
        <v>0</v>
      </c>
      <c r="S11" s="13">
        <f t="shared" si="14"/>
        <v>1</v>
      </c>
      <c r="T11" s="14">
        <v>0</v>
      </c>
      <c r="U11" s="97">
        <v>61</v>
      </c>
      <c r="V11" s="97">
        <v>0</v>
      </c>
      <c r="W11" s="97">
        <v>0</v>
      </c>
      <c r="X11" s="15">
        <f t="shared" si="15"/>
        <v>61</v>
      </c>
      <c r="Y11" s="97">
        <v>0</v>
      </c>
      <c r="Z11" s="77"/>
      <c r="AA11" s="77"/>
      <c r="AB11" s="77"/>
      <c r="AC11" s="77"/>
      <c r="AD11" s="97">
        <v>0</v>
      </c>
      <c r="AE11" s="15">
        <f t="shared" si="16"/>
        <v>0</v>
      </c>
      <c r="AF11" s="12">
        <f>T11+X11+AE11</f>
        <v>61</v>
      </c>
      <c r="AG11" s="11">
        <f t="shared" si="2"/>
        <v>0</v>
      </c>
      <c r="AH11" s="11">
        <f t="shared" si="3"/>
        <v>1</v>
      </c>
      <c r="AI11" s="11">
        <f t="shared" si="17"/>
        <v>0</v>
      </c>
      <c r="AJ11" s="13">
        <f t="shared" si="18"/>
        <v>1</v>
      </c>
      <c r="AK11" s="14">
        <v>0</v>
      </c>
      <c r="AL11" s="97">
        <v>66</v>
      </c>
      <c r="AM11" s="97">
        <v>0</v>
      </c>
      <c r="AN11" s="97">
        <v>0</v>
      </c>
      <c r="AO11" s="64">
        <f t="shared" si="19"/>
        <v>66</v>
      </c>
      <c r="AP11" s="97">
        <v>0</v>
      </c>
      <c r="AQ11" s="77"/>
      <c r="AR11" s="77"/>
      <c r="AS11" s="77"/>
      <c r="AT11" s="77"/>
      <c r="AU11" s="97">
        <v>0</v>
      </c>
      <c r="AV11" s="64">
        <f t="shared" si="20"/>
        <v>0</v>
      </c>
      <c r="AW11" s="12">
        <f>AK11+AO11+AV11</f>
        <v>66</v>
      </c>
      <c r="AX11" s="11">
        <f t="shared" si="4"/>
        <v>0</v>
      </c>
      <c r="AY11" s="11">
        <f t="shared" si="21"/>
        <v>1</v>
      </c>
      <c r="AZ11" s="11">
        <f t="shared" si="22"/>
        <v>0</v>
      </c>
      <c r="BA11" s="18">
        <f t="shared" si="23"/>
        <v>1</v>
      </c>
      <c r="BB11" s="25">
        <f t="shared" si="5"/>
        <v>0</v>
      </c>
      <c r="BC11" s="25">
        <f t="shared" si="6"/>
        <v>40</v>
      </c>
      <c r="BD11" s="25">
        <f t="shared" si="7"/>
        <v>0</v>
      </c>
      <c r="BE11" s="26">
        <f t="shared" si="8"/>
        <v>0</v>
      </c>
      <c r="BF11" s="26">
        <f t="shared" si="9"/>
        <v>0</v>
      </c>
      <c r="BG11" s="26">
        <f t="shared" si="10"/>
        <v>0</v>
      </c>
    </row>
    <row r="12" spans="1:59" s="41" customFormat="1" ht="30" customHeight="1" x14ac:dyDescent="0.25">
      <c r="A12" s="34"/>
      <c r="B12" s="34" t="s">
        <v>41</v>
      </c>
      <c r="C12" s="42">
        <f>SUM(C8:C11)</f>
        <v>26</v>
      </c>
      <c r="D12" s="42">
        <f t="shared" ref="D12:AW12" si="24">SUM(D8:D11)</f>
        <v>502</v>
      </c>
      <c r="E12" s="42">
        <f t="shared" si="24"/>
        <v>20</v>
      </c>
      <c r="F12" s="42">
        <f t="shared" si="24"/>
        <v>2</v>
      </c>
      <c r="G12" s="37">
        <f t="shared" si="24"/>
        <v>524</v>
      </c>
      <c r="H12" s="42">
        <f t="shared" si="24"/>
        <v>136</v>
      </c>
      <c r="I12" s="78">
        <f t="shared" si="24"/>
        <v>0</v>
      </c>
      <c r="J12" s="78">
        <f t="shared" si="24"/>
        <v>0</v>
      </c>
      <c r="K12" s="78">
        <f t="shared" si="24"/>
        <v>0</v>
      </c>
      <c r="L12" s="78">
        <f t="shared" si="24"/>
        <v>0</v>
      </c>
      <c r="M12" s="42">
        <f t="shared" si="24"/>
        <v>18</v>
      </c>
      <c r="N12" s="37">
        <f t="shared" si="24"/>
        <v>154</v>
      </c>
      <c r="O12" s="62">
        <f t="shared" si="24"/>
        <v>704</v>
      </c>
      <c r="P12" s="38">
        <f t="shared" si="0"/>
        <v>3.6931818181818184E-2</v>
      </c>
      <c r="Q12" s="38">
        <f t="shared" si="1"/>
        <v>0.74431818181818177</v>
      </c>
      <c r="R12" s="38">
        <f>(N12/O12)</f>
        <v>0.21875</v>
      </c>
      <c r="S12" s="39">
        <f>P12+Q12+R12</f>
        <v>1</v>
      </c>
      <c r="T12" s="42">
        <f t="shared" si="24"/>
        <v>26</v>
      </c>
      <c r="U12" s="42">
        <f t="shared" si="24"/>
        <v>536</v>
      </c>
      <c r="V12" s="42">
        <f t="shared" si="24"/>
        <v>19</v>
      </c>
      <c r="W12" s="42">
        <f t="shared" si="24"/>
        <v>4</v>
      </c>
      <c r="X12" s="67">
        <f t="shared" si="24"/>
        <v>559</v>
      </c>
      <c r="Y12" s="42">
        <f t="shared" si="24"/>
        <v>8</v>
      </c>
      <c r="Z12" s="78">
        <f t="shared" si="24"/>
        <v>0</v>
      </c>
      <c r="AA12" s="78">
        <f t="shared" si="24"/>
        <v>0</v>
      </c>
      <c r="AB12" s="78">
        <f t="shared" si="24"/>
        <v>0</v>
      </c>
      <c r="AC12" s="78">
        <f t="shared" si="24"/>
        <v>0</v>
      </c>
      <c r="AD12" s="42">
        <f t="shared" si="24"/>
        <v>17</v>
      </c>
      <c r="AE12" s="67">
        <f t="shared" si="24"/>
        <v>25</v>
      </c>
      <c r="AF12" s="62">
        <f t="shared" si="24"/>
        <v>610</v>
      </c>
      <c r="AG12" s="38">
        <f t="shared" si="2"/>
        <v>4.2622950819672129E-2</v>
      </c>
      <c r="AH12" s="38">
        <f t="shared" si="3"/>
        <v>0.91639344262295086</v>
      </c>
      <c r="AI12" s="38">
        <f>(AE12/AF12)</f>
        <v>4.0983606557377046E-2</v>
      </c>
      <c r="AJ12" s="39">
        <f>AG12+AH12+AI12</f>
        <v>1</v>
      </c>
      <c r="AK12" s="42">
        <f t="shared" si="24"/>
        <v>22</v>
      </c>
      <c r="AL12" s="42">
        <f t="shared" si="24"/>
        <v>539</v>
      </c>
      <c r="AM12" s="42">
        <f t="shared" si="24"/>
        <v>19</v>
      </c>
      <c r="AN12" s="42">
        <f t="shared" si="24"/>
        <v>5</v>
      </c>
      <c r="AO12" s="65">
        <f t="shared" si="24"/>
        <v>563</v>
      </c>
      <c r="AP12" s="42">
        <f t="shared" si="24"/>
        <v>56</v>
      </c>
      <c r="AQ12" s="78">
        <f t="shared" si="24"/>
        <v>0</v>
      </c>
      <c r="AR12" s="78">
        <f t="shared" si="24"/>
        <v>0</v>
      </c>
      <c r="AS12" s="78">
        <f t="shared" si="24"/>
        <v>0</v>
      </c>
      <c r="AT12" s="78">
        <f t="shared" si="24"/>
        <v>0</v>
      </c>
      <c r="AU12" s="42">
        <f t="shared" si="24"/>
        <v>35</v>
      </c>
      <c r="AV12" s="65">
        <f t="shared" si="24"/>
        <v>91</v>
      </c>
      <c r="AW12" s="62">
        <f t="shared" si="24"/>
        <v>676</v>
      </c>
      <c r="AX12" s="38">
        <f t="shared" si="4"/>
        <v>3.2544378698224852E-2</v>
      </c>
      <c r="AY12" s="38">
        <f t="shared" si="21"/>
        <v>0.83284023668639051</v>
      </c>
      <c r="AZ12" s="38">
        <f>(AP12/AX12)</f>
        <v>1720.7272727272727</v>
      </c>
      <c r="BA12" s="40">
        <f>AX12+AY12+AZ12</f>
        <v>1721.5926573426573</v>
      </c>
      <c r="BB12" s="35">
        <f t="shared" si="5"/>
        <v>-4</v>
      </c>
      <c r="BC12" s="35">
        <f t="shared" si="6"/>
        <v>39</v>
      </c>
      <c r="BD12" s="35">
        <f t="shared" si="7"/>
        <v>-63</v>
      </c>
      <c r="BE12" s="36">
        <f t="shared" si="8"/>
        <v>-4.387439483593332E-3</v>
      </c>
      <c r="BF12" s="36">
        <f t="shared" si="9"/>
        <v>8.8522054868208744E-2</v>
      </c>
      <c r="BG12" s="36">
        <f t="shared" si="10"/>
        <v>1720.5085227272727</v>
      </c>
    </row>
    <row r="13" spans="1:59" s="1" customFormat="1" ht="30" customHeight="1" outlineLevel="1" x14ac:dyDescent="0.25">
      <c r="A13" s="70">
        <v>5</v>
      </c>
      <c r="B13" s="70" t="s">
        <v>17</v>
      </c>
      <c r="C13" s="14">
        <v>282</v>
      </c>
      <c r="D13" s="70">
        <v>194</v>
      </c>
      <c r="E13" s="72">
        <v>0</v>
      </c>
      <c r="F13" s="70">
        <v>19</v>
      </c>
      <c r="G13" s="9">
        <f t="shared" si="11"/>
        <v>213</v>
      </c>
      <c r="H13" s="70">
        <v>209</v>
      </c>
      <c r="I13" s="77"/>
      <c r="J13" s="77"/>
      <c r="K13" s="77"/>
      <c r="L13" s="77"/>
      <c r="M13" s="70">
        <v>30</v>
      </c>
      <c r="N13" s="9">
        <f t="shared" si="12"/>
        <v>239</v>
      </c>
      <c r="O13" s="12">
        <f>C13+G13+N13</f>
        <v>734</v>
      </c>
      <c r="P13" s="11">
        <f t="shared" si="0"/>
        <v>0.38419618528610355</v>
      </c>
      <c r="Q13" s="11">
        <f t="shared" si="1"/>
        <v>0.2901907356948229</v>
      </c>
      <c r="R13" s="11">
        <f t="shared" si="13"/>
        <v>0.32561307901907355</v>
      </c>
      <c r="S13" s="13">
        <f t="shared" si="14"/>
        <v>1</v>
      </c>
      <c r="T13" s="14">
        <v>256</v>
      </c>
      <c r="U13" s="97">
        <v>236</v>
      </c>
      <c r="V13" s="97">
        <v>0</v>
      </c>
      <c r="W13" s="97">
        <v>25</v>
      </c>
      <c r="X13" s="15">
        <f t="shared" si="15"/>
        <v>261</v>
      </c>
      <c r="Y13" s="97">
        <v>135</v>
      </c>
      <c r="Z13" s="77"/>
      <c r="AA13" s="77"/>
      <c r="AB13" s="77"/>
      <c r="AC13" s="77"/>
      <c r="AD13" s="97">
        <v>45</v>
      </c>
      <c r="AE13" s="15">
        <f t="shared" si="16"/>
        <v>180</v>
      </c>
      <c r="AF13" s="12">
        <f>T13+X13+AE13</f>
        <v>697</v>
      </c>
      <c r="AG13" s="11">
        <f t="shared" si="2"/>
        <v>0.36728837876614062</v>
      </c>
      <c r="AH13" s="11">
        <f t="shared" si="3"/>
        <v>0.37446197991391678</v>
      </c>
      <c r="AI13" s="11">
        <f t="shared" si="17"/>
        <v>0.2582496413199426</v>
      </c>
      <c r="AJ13" s="13">
        <f t="shared" si="18"/>
        <v>1</v>
      </c>
      <c r="AK13" s="14">
        <v>221</v>
      </c>
      <c r="AL13" s="97">
        <v>223</v>
      </c>
      <c r="AM13" s="97">
        <v>0</v>
      </c>
      <c r="AN13" s="97">
        <v>55</v>
      </c>
      <c r="AO13" s="64">
        <f t="shared" si="19"/>
        <v>278</v>
      </c>
      <c r="AP13" s="97">
        <v>97</v>
      </c>
      <c r="AQ13" s="77"/>
      <c r="AR13" s="77"/>
      <c r="AS13" s="77"/>
      <c r="AT13" s="77"/>
      <c r="AU13" s="97">
        <v>38</v>
      </c>
      <c r="AV13" s="64">
        <f t="shared" si="20"/>
        <v>135</v>
      </c>
      <c r="AW13" s="12">
        <f>AK13+AO13+AV13</f>
        <v>634</v>
      </c>
      <c r="AX13" s="11">
        <f t="shared" si="4"/>
        <v>0.34858044164037855</v>
      </c>
      <c r="AY13" s="11">
        <f t="shared" si="21"/>
        <v>0.43848580441640378</v>
      </c>
      <c r="AZ13" s="11">
        <f>(AP13/AX13)</f>
        <v>278.27149321266967</v>
      </c>
      <c r="BA13" s="18">
        <f t="shared" si="23"/>
        <v>279.05855945872645</v>
      </c>
      <c r="BB13" s="25">
        <f t="shared" si="5"/>
        <v>-61</v>
      </c>
      <c r="BC13" s="25">
        <f t="shared" si="6"/>
        <v>65</v>
      </c>
      <c r="BD13" s="25">
        <f t="shared" si="7"/>
        <v>-104</v>
      </c>
      <c r="BE13" s="26">
        <f t="shared" si="8"/>
        <v>-3.5615743645725007E-2</v>
      </c>
      <c r="BF13" s="26">
        <f t="shared" si="9"/>
        <v>0.14829506872158088</v>
      </c>
      <c r="BG13" s="26">
        <f t="shared" si="10"/>
        <v>277.94588013365058</v>
      </c>
    </row>
    <row r="14" spans="1:59" s="1" customFormat="1" ht="30" customHeight="1" outlineLevel="1" x14ac:dyDescent="0.25">
      <c r="A14" s="70">
        <v>6</v>
      </c>
      <c r="B14" s="70" t="s">
        <v>18</v>
      </c>
      <c r="C14" s="14">
        <v>36</v>
      </c>
      <c r="D14" s="70">
        <v>204</v>
      </c>
      <c r="E14" s="72">
        <v>0</v>
      </c>
      <c r="F14" s="70">
        <v>0</v>
      </c>
      <c r="G14" s="9">
        <f t="shared" si="11"/>
        <v>204</v>
      </c>
      <c r="H14" s="70">
        <v>0</v>
      </c>
      <c r="I14" s="77"/>
      <c r="J14" s="77"/>
      <c r="K14" s="77"/>
      <c r="L14" s="77"/>
      <c r="M14" s="70">
        <v>0</v>
      </c>
      <c r="N14" s="9">
        <f t="shared" si="12"/>
        <v>0</v>
      </c>
      <c r="O14" s="12">
        <f>C14+G14+N14</f>
        <v>240</v>
      </c>
      <c r="P14" s="11">
        <f t="shared" si="0"/>
        <v>0.15</v>
      </c>
      <c r="Q14" s="11">
        <f t="shared" si="1"/>
        <v>0.85</v>
      </c>
      <c r="R14" s="11">
        <f t="shared" si="13"/>
        <v>0</v>
      </c>
      <c r="S14" s="13">
        <f t="shared" si="14"/>
        <v>1</v>
      </c>
      <c r="T14" s="14">
        <v>40</v>
      </c>
      <c r="U14" s="97">
        <v>107</v>
      </c>
      <c r="V14" s="97">
        <v>0</v>
      </c>
      <c r="W14" s="97">
        <v>0</v>
      </c>
      <c r="X14" s="15">
        <f t="shared" si="15"/>
        <v>107</v>
      </c>
      <c r="Y14" s="97">
        <v>0</v>
      </c>
      <c r="Z14" s="77"/>
      <c r="AA14" s="77"/>
      <c r="AB14" s="77"/>
      <c r="AC14" s="77"/>
      <c r="AD14" s="97">
        <v>0</v>
      </c>
      <c r="AE14" s="15">
        <f t="shared" si="16"/>
        <v>0</v>
      </c>
      <c r="AF14" s="12">
        <f>T14+X14+AE14</f>
        <v>147</v>
      </c>
      <c r="AG14" s="11">
        <f t="shared" si="2"/>
        <v>0.27210884353741499</v>
      </c>
      <c r="AH14" s="11">
        <f t="shared" si="3"/>
        <v>0.72789115646258506</v>
      </c>
      <c r="AI14" s="11">
        <f t="shared" si="17"/>
        <v>0</v>
      </c>
      <c r="AJ14" s="13">
        <f t="shared" si="18"/>
        <v>1</v>
      </c>
      <c r="AK14" s="14">
        <v>38</v>
      </c>
      <c r="AL14" s="97">
        <v>103</v>
      </c>
      <c r="AM14" s="97">
        <v>0</v>
      </c>
      <c r="AN14" s="97">
        <v>0</v>
      </c>
      <c r="AO14" s="64">
        <f t="shared" si="19"/>
        <v>103</v>
      </c>
      <c r="AP14" s="97">
        <v>0</v>
      </c>
      <c r="AQ14" s="77"/>
      <c r="AR14" s="77"/>
      <c r="AS14" s="77"/>
      <c r="AT14" s="77"/>
      <c r="AU14" s="97">
        <v>0</v>
      </c>
      <c r="AV14" s="64">
        <f t="shared" si="20"/>
        <v>0</v>
      </c>
      <c r="AW14" s="12">
        <f>AK14+AO14+AV14</f>
        <v>141</v>
      </c>
      <c r="AX14" s="11">
        <f t="shared" si="4"/>
        <v>0.26950354609929078</v>
      </c>
      <c r="AY14" s="11">
        <f t="shared" si="21"/>
        <v>0.73049645390070927</v>
      </c>
      <c r="AZ14" s="11">
        <f t="shared" si="22"/>
        <v>0</v>
      </c>
      <c r="BA14" s="18">
        <f t="shared" si="23"/>
        <v>1</v>
      </c>
      <c r="BB14" s="25">
        <f t="shared" si="5"/>
        <v>2</v>
      </c>
      <c r="BC14" s="25">
        <f t="shared" si="6"/>
        <v>-101</v>
      </c>
      <c r="BD14" s="25">
        <f t="shared" si="7"/>
        <v>0</v>
      </c>
      <c r="BE14" s="26">
        <f t="shared" si="8"/>
        <v>0.11950354609929079</v>
      </c>
      <c r="BF14" s="26">
        <f t="shared" si="9"/>
        <v>-0.1195035460992907</v>
      </c>
      <c r="BG14" s="26">
        <f t="shared" si="10"/>
        <v>0</v>
      </c>
    </row>
    <row r="15" spans="1:59" s="1" customFormat="1" ht="30" customHeight="1" outlineLevel="1" x14ac:dyDescent="0.25">
      <c r="A15" s="70">
        <v>7</v>
      </c>
      <c r="B15" s="70" t="s">
        <v>19</v>
      </c>
      <c r="C15" s="14">
        <v>32</v>
      </c>
      <c r="D15" s="70">
        <v>45</v>
      </c>
      <c r="E15" s="72">
        <v>0</v>
      </c>
      <c r="F15" s="70">
        <v>0</v>
      </c>
      <c r="G15" s="9">
        <f t="shared" si="11"/>
        <v>45</v>
      </c>
      <c r="H15" s="70">
        <v>0</v>
      </c>
      <c r="I15" s="77"/>
      <c r="J15" s="77"/>
      <c r="K15" s="77"/>
      <c r="L15" s="77"/>
      <c r="M15" s="70">
        <v>38</v>
      </c>
      <c r="N15" s="9">
        <f t="shared" si="12"/>
        <v>38</v>
      </c>
      <c r="O15" s="12">
        <f>C15+G15+N15</f>
        <v>115</v>
      </c>
      <c r="P15" s="11">
        <f t="shared" si="0"/>
        <v>0.27826086956521739</v>
      </c>
      <c r="Q15" s="11">
        <f t="shared" si="1"/>
        <v>0.39130434782608697</v>
      </c>
      <c r="R15" s="11">
        <f t="shared" si="13"/>
        <v>0.33043478260869563</v>
      </c>
      <c r="S15" s="13">
        <f t="shared" si="14"/>
        <v>1</v>
      </c>
      <c r="T15" s="14">
        <v>31</v>
      </c>
      <c r="U15" s="97">
        <v>62</v>
      </c>
      <c r="V15" s="97">
        <v>0</v>
      </c>
      <c r="W15" s="97">
        <v>0</v>
      </c>
      <c r="X15" s="15">
        <f t="shared" si="15"/>
        <v>62</v>
      </c>
      <c r="Y15" s="97">
        <v>0</v>
      </c>
      <c r="Z15" s="77"/>
      <c r="AA15" s="77"/>
      <c r="AB15" s="77"/>
      <c r="AC15" s="77"/>
      <c r="AD15" s="97">
        <v>33</v>
      </c>
      <c r="AE15" s="15">
        <f t="shared" si="16"/>
        <v>33</v>
      </c>
      <c r="AF15" s="12">
        <f>T15+X15+AE15</f>
        <v>126</v>
      </c>
      <c r="AG15" s="11">
        <f t="shared" si="2"/>
        <v>0.24603174603174602</v>
      </c>
      <c r="AH15" s="11">
        <f t="shared" si="3"/>
        <v>0.49206349206349204</v>
      </c>
      <c r="AI15" s="11">
        <f t="shared" si="17"/>
        <v>0.26190476190476192</v>
      </c>
      <c r="AJ15" s="13">
        <f t="shared" si="18"/>
        <v>1</v>
      </c>
      <c r="AK15" s="14">
        <v>23</v>
      </c>
      <c r="AL15" s="97">
        <v>65</v>
      </c>
      <c r="AM15" s="97">
        <v>0</v>
      </c>
      <c r="AN15" s="97">
        <v>1</v>
      </c>
      <c r="AO15" s="64">
        <f t="shared" si="19"/>
        <v>66</v>
      </c>
      <c r="AP15" s="97">
        <v>11</v>
      </c>
      <c r="AQ15" s="77"/>
      <c r="AR15" s="77"/>
      <c r="AS15" s="77"/>
      <c r="AT15" s="77"/>
      <c r="AU15" s="97">
        <v>31</v>
      </c>
      <c r="AV15" s="64">
        <f t="shared" si="20"/>
        <v>42</v>
      </c>
      <c r="AW15" s="12">
        <f>AK15+AO15+AV15</f>
        <v>131</v>
      </c>
      <c r="AX15" s="11">
        <f t="shared" si="4"/>
        <v>0.17557251908396945</v>
      </c>
      <c r="AY15" s="11">
        <f t="shared" si="21"/>
        <v>0.50381679389312972</v>
      </c>
      <c r="AZ15" s="11">
        <f t="shared" si="22"/>
        <v>0.32061068702290074</v>
      </c>
      <c r="BA15" s="18">
        <f t="shared" si="23"/>
        <v>0.99999999999999989</v>
      </c>
      <c r="BB15" s="25">
        <f t="shared" si="5"/>
        <v>-9</v>
      </c>
      <c r="BC15" s="25">
        <f t="shared" si="6"/>
        <v>21</v>
      </c>
      <c r="BD15" s="25">
        <f t="shared" si="7"/>
        <v>4</v>
      </c>
      <c r="BE15" s="26">
        <f t="shared" si="8"/>
        <v>-0.10268835048124794</v>
      </c>
      <c r="BF15" s="26">
        <f t="shared" si="9"/>
        <v>0.11251244606704275</v>
      </c>
      <c r="BG15" s="26">
        <f t="shared" si="10"/>
        <v>-9.8240955857948897E-3</v>
      </c>
    </row>
    <row r="16" spans="1:59" s="1" customFormat="1" ht="30" customHeight="1" outlineLevel="1" x14ac:dyDescent="0.25">
      <c r="A16" s="70">
        <v>8</v>
      </c>
      <c r="B16" s="70" t="s">
        <v>20</v>
      </c>
      <c r="C16" s="14">
        <v>114</v>
      </c>
      <c r="D16" s="70">
        <v>91</v>
      </c>
      <c r="E16" s="72">
        <v>0</v>
      </c>
      <c r="F16" s="70">
        <v>0</v>
      </c>
      <c r="G16" s="9">
        <f t="shared" si="11"/>
        <v>91</v>
      </c>
      <c r="H16" s="70">
        <v>50</v>
      </c>
      <c r="I16" s="77"/>
      <c r="J16" s="77"/>
      <c r="K16" s="77"/>
      <c r="L16" s="77"/>
      <c r="M16" s="70">
        <v>2</v>
      </c>
      <c r="N16" s="9">
        <f t="shared" si="12"/>
        <v>52</v>
      </c>
      <c r="O16" s="12">
        <f>C16+G16+N16</f>
        <v>257</v>
      </c>
      <c r="P16" s="11">
        <f t="shared" si="0"/>
        <v>0.44357976653696496</v>
      </c>
      <c r="Q16" s="11">
        <f t="shared" si="1"/>
        <v>0.35408560311284049</v>
      </c>
      <c r="R16" s="11">
        <f t="shared" si="13"/>
        <v>0.20233463035019456</v>
      </c>
      <c r="S16" s="13">
        <f t="shared" si="14"/>
        <v>1</v>
      </c>
      <c r="T16" s="14">
        <v>123</v>
      </c>
      <c r="U16" s="97">
        <v>110</v>
      </c>
      <c r="V16" s="97">
        <v>0</v>
      </c>
      <c r="W16" s="97">
        <v>0</v>
      </c>
      <c r="X16" s="15">
        <f t="shared" si="15"/>
        <v>110</v>
      </c>
      <c r="Y16" s="97">
        <v>0</v>
      </c>
      <c r="Z16" s="77"/>
      <c r="AA16" s="77"/>
      <c r="AB16" s="77"/>
      <c r="AC16" s="77"/>
      <c r="AD16" s="97">
        <v>6</v>
      </c>
      <c r="AE16" s="15">
        <f t="shared" si="16"/>
        <v>6</v>
      </c>
      <c r="AF16" s="12">
        <f>T16+X16+AE16</f>
        <v>239</v>
      </c>
      <c r="AG16" s="11">
        <f t="shared" si="2"/>
        <v>0.5146443514644351</v>
      </c>
      <c r="AH16" s="11">
        <f t="shared" si="3"/>
        <v>0.46025104602510458</v>
      </c>
      <c r="AI16" s="11">
        <f t="shared" si="17"/>
        <v>2.5104602510460251E-2</v>
      </c>
      <c r="AJ16" s="13">
        <f t="shared" si="18"/>
        <v>0.99999999999999989</v>
      </c>
      <c r="AK16" s="14">
        <v>124</v>
      </c>
      <c r="AL16" s="97">
        <v>103</v>
      </c>
      <c r="AM16" s="97">
        <v>0</v>
      </c>
      <c r="AN16" s="97">
        <v>1</v>
      </c>
      <c r="AO16" s="64">
        <f t="shared" si="19"/>
        <v>104</v>
      </c>
      <c r="AP16" s="97">
        <v>100</v>
      </c>
      <c r="AQ16" s="77"/>
      <c r="AR16" s="77"/>
      <c r="AS16" s="77"/>
      <c r="AT16" s="77"/>
      <c r="AU16" s="97">
        <v>9</v>
      </c>
      <c r="AV16" s="64">
        <f t="shared" si="20"/>
        <v>109</v>
      </c>
      <c r="AW16" s="12">
        <f>AK16+AO16+AV16</f>
        <v>337</v>
      </c>
      <c r="AX16" s="11">
        <f t="shared" si="4"/>
        <v>0.36795252225519287</v>
      </c>
      <c r="AY16" s="11">
        <f t="shared" si="21"/>
        <v>0.3086053412462908</v>
      </c>
      <c r="AZ16" s="11">
        <f t="shared" si="22"/>
        <v>0.32344213649851633</v>
      </c>
      <c r="BA16" s="18">
        <f t="shared" si="23"/>
        <v>1</v>
      </c>
      <c r="BB16" s="25">
        <f t="shared" si="5"/>
        <v>10</v>
      </c>
      <c r="BC16" s="25">
        <f t="shared" si="6"/>
        <v>13</v>
      </c>
      <c r="BD16" s="25">
        <f t="shared" si="7"/>
        <v>57</v>
      </c>
      <c r="BE16" s="26">
        <f t="shared" si="8"/>
        <v>-7.5627244281772088E-2</v>
      </c>
      <c r="BF16" s="26">
        <f t="shared" si="9"/>
        <v>-4.5480261866549687E-2</v>
      </c>
      <c r="BG16" s="26">
        <f t="shared" si="10"/>
        <v>0.12110750614832178</v>
      </c>
    </row>
    <row r="17" spans="1:59" s="41" customFormat="1" ht="30" customHeight="1" x14ac:dyDescent="0.25">
      <c r="A17" s="34"/>
      <c r="B17" s="34" t="s">
        <v>42</v>
      </c>
      <c r="C17" s="42">
        <f>SUM(C13:C16)</f>
        <v>464</v>
      </c>
      <c r="D17" s="42">
        <f t="shared" ref="D17:AW17" si="25">SUM(D13:D16)</f>
        <v>534</v>
      </c>
      <c r="E17" s="42">
        <f t="shared" si="25"/>
        <v>0</v>
      </c>
      <c r="F17" s="42">
        <f t="shared" si="25"/>
        <v>19</v>
      </c>
      <c r="G17" s="37">
        <f t="shared" si="25"/>
        <v>553</v>
      </c>
      <c r="H17" s="42">
        <f t="shared" si="25"/>
        <v>259</v>
      </c>
      <c r="I17" s="78">
        <f t="shared" si="25"/>
        <v>0</v>
      </c>
      <c r="J17" s="78">
        <f t="shared" si="25"/>
        <v>0</v>
      </c>
      <c r="K17" s="78">
        <f t="shared" si="25"/>
        <v>0</v>
      </c>
      <c r="L17" s="78">
        <f t="shared" si="25"/>
        <v>0</v>
      </c>
      <c r="M17" s="42">
        <f t="shared" si="25"/>
        <v>70</v>
      </c>
      <c r="N17" s="37">
        <f t="shared" si="25"/>
        <v>329</v>
      </c>
      <c r="O17" s="62">
        <f t="shared" si="25"/>
        <v>1346</v>
      </c>
      <c r="P17" s="38">
        <f t="shared" si="0"/>
        <v>0.34472511144130757</v>
      </c>
      <c r="Q17" s="38">
        <f t="shared" si="1"/>
        <v>0.41084695393759285</v>
      </c>
      <c r="R17" s="38">
        <f t="shared" si="13"/>
        <v>0.24442793462109955</v>
      </c>
      <c r="S17" s="39">
        <f t="shared" si="14"/>
        <v>1</v>
      </c>
      <c r="T17" s="42">
        <f t="shared" si="25"/>
        <v>450</v>
      </c>
      <c r="U17" s="42">
        <f t="shared" si="25"/>
        <v>515</v>
      </c>
      <c r="V17" s="42">
        <f t="shared" si="25"/>
        <v>0</v>
      </c>
      <c r="W17" s="42">
        <f t="shared" si="25"/>
        <v>25</v>
      </c>
      <c r="X17" s="67">
        <f t="shared" si="25"/>
        <v>540</v>
      </c>
      <c r="Y17" s="42">
        <f t="shared" si="25"/>
        <v>135</v>
      </c>
      <c r="Z17" s="78">
        <f t="shared" si="25"/>
        <v>0</v>
      </c>
      <c r="AA17" s="78">
        <f t="shared" si="25"/>
        <v>0</v>
      </c>
      <c r="AB17" s="78">
        <f t="shared" si="25"/>
        <v>0</v>
      </c>
      <c r="AC17" s="78">
        <f t="shared" si="25"/>
        <v>0</v>
      </c>
      <c r="AD17" s="42">
        <f t="shared" si="25"/>
        <v>84</v>
      </c>
      <c r="AE17" s="67">
        <f t="shared" si="25"/>
        <v>219</v>
      </c>
      <c r="AF17" s="62">
        <f t="shared" si="25"/>
        <v>1209</v>
      </c>
      <c r="AG17" s="38">
        <f t="shared" si="2"/>
        <v>0.37220843672456577</v>
      </c>
      <c r="AH17" s="38">
        <f t="shared" si="3"/>
        <v>0.4466501240694789</v>
      </c>
      <c r="AI17" s="38">
        <f t="shared" si="17"/>
        <v>0.18114143920595532</v>
      </c>
      <c r="AJ17" s="39">
        <f t="shared" si="18"/>
        <v>1</v>
      </c>
      <c r="AK17" s="42">
        <f t="shared" si="25"/>
        <v>406</v>
      </c>
      <c r="AL17" s="42">
        <f t="shared" si="25"/>
        <v>494</v>
      </c>
      <c r="AM17" s="42">
        <f t="shared" si="25"/>
        <v>0</v>
      </c>
      <c r="AN17" s="42">
        <f t="shared" si="25"/>
        <v>57</v>
      </c>
      <c r="AO17" s="65">
        <f t="shared" si="25"/>
        <v>551</v>
      </c>
      <c r="AP17" s="42">
        <f t="shared" si="25"/>
        <v>208</v>
      </c>
      <c r="AQ17" s="78">
        <f t="shared" si="25"/>
        <v>0</v>
      </c>
      <c r="AR17" s="78">
        <f t="shared" si="25"/>
        <v>0</v>
      </c>
      <c r="AS17" s="78">
        <f t="shared" si="25"/>
        <v>0</v>
      </c>
      <c r="AT17" s="78">
        <f t="shared" si="25"/>
        <v>0</v>
      </c>
      <c r="AU17" s="42">
        <f t="shared" si="25"/>
        <v>78</v>
      </c>
      <c r="AV17" s="65">
        <f t="shared" si="25"/>
        <v>286</v>
      </c>
      <c r="AW17" s="62">
        <f t="shared" si="25"/>
        <v>1243</v>
      </c>
      <c r="AX17" s="38">
        <f t="shared" si="4"/>
        <v>0.32662912308930009</v>
      </c>
      <c r="AY17" s="38">
        <f t="shared" si="21"/>
        <v>0.4432823813354787</v>
      </c>
      <c r="AZ17" s="38">
        <f>(AP17/AX17)</f>
        <v>636.807881773399</v>
      </c>
      <c r="BA17" s="40">
        <f t="shared" si="23"/>
        <v>637.57779327782373</v>
      </c>
      <c r="BB17" s="35">
        <f t="shared" si="5"/>
        <v>-58</v>
      </c>
      <c r="BC17" s="35">
        <f t="shared" si="6"/>
        <v>-2</v>
      </c>
      <c r="BD17" s="35">
        <f t="shared" si="7"/>
        <v>-43</v>
      </c>
      <c r="BE17" s="36">
        <f t="shared" si="8"/>
        <v>-1.8095988352007486E-2</v>
      </c>
      <c r="BF17" s="36">
        <f t="shared" si="9"/>
        <v>3.2435427397885852E-2</v>
      </c>
      <c r="BG17" s="36">
        <f t="shared" si="10"/>
        <v>636.56345383877795</v>
      </c>
    </row>
    <row r="18" spans="1:59" s="1" customFormat="1" ht="30" customHeight="1" outlineLevel="1" x14ac:dyDescent="0.25">
      <c r="A18" s="70">
        <v>9</v>
      </c>
      <c r="B18" s="70" t="s">
        <v>21</v>
      </c>
      <c r="C18" s="14">
        <v>0</v>
      </c>
      <c r="D18" s="70">
        <v>104</v>
      </c>
      <c r="E18" s="72">
        <v>0</v>
      </c>
      <c r="F18" s="70">
        <v>0</v>
      </c>
      <c r="G18" s="9">
        <f t="shared" si="11"/>
        <v>104</v>
      </c>
      <c r="H18" s="70">
        <v>0</v>
      </c>
      <c r="I18" s="77"/>
      <c r="J18" s="77"/>
      <c r="K18" s="77"/>
      <c r="L18" s="77"/>
      <c r="M18" s="70">
        <v>0</v>
      </c>
      <c r="N18" s="9">
        <f t="shared" si="12"/>
        <v>0</v>
      </c>
      <c r="O18" s="12">
        <f>C18+G18+N18</f>
        <v>104</v>
      </c>
      <c r="P18" s="11">
        <f t="shared" si="0"/>
        <v>0</v>
      </c>
      <c r="Q18" s="11">
        <f t="shared" si="1"/>
        <v>1</v>
      </c>
      <c r="R18" s="11">
        <f t="shared" si="13"/>
        <v>0</v>
      </c>
      <c r="S18" s="13">
        <f t="shared" si="14"/>
        <v>1</v>
      </c>
      <c r="T18" s="14">
        <v>0</v>
      </c>
      <c r="U18" s="97">
        <v>82</v>
      </c>
      <c r="V18" s="97">
        <v>0</v>
      </c>
      <c r="W18" s="97">
        <v>0</v>
      </c>
      <c r="X18" s="15">
        <f t="shared" si="15"/>
        <v>82</v>
      </c>
      <c r="Y18" s="97">
        <v>0</v>
      </c>
      <c r="Z18" s="77"/>
      <c r="AA18" s="77"/>
      <c r="AB18" s="77"/>
      <c r="AC18" s="77"/>
      <c r="AD18" s="97">
        <v>0</v>
      </c>
      <c r="AE18" s="15">
        <f t="shared" si="16"/>
        <v>0</v>
      </c>
      <c r="AF18" s="12">
        <f>T18+X18+AE18</f>
        <v>82</v>
      </c>
      <c r="AG18" s="11">
        <f t="shared" si="2"/>
        <v>0</v>
      </c>
      <c r="AH18" s="11">
        <f t="shared" si="3"/>
        <v>1</v>
      </c>
      <c r="AI18" s="11">
        <f t="shared" si="17"/>
        <v>0</v>
      </c>
      <c r="AJ18" s="13">
        <f t="shared" si="18"/>
        <v>1</v>
      </c>
      <c r="AK18" s="14">
        <v>0</v>
      </c>
      <c r="AL18" s="97">
        <v>83</v>
      </c>
      <c r="AM18" s="97">
        <v>0</v>
      </c>
      <c r="AN18" s="97">
        <v>0</v>
      </c>
      <c r="AO18" s="64">
        <f t="shared" si="19"/>
        <v>83</v>
      </c>
      <c r="AP18" s="97">
        <v>0</v>
      </c>
      <c r="AQ18" s="77"/>
      <c r="AR18" s="77"/>
      <c r="AS18" s="77"/>
      <c r="AT18" s="77"/>
      <c r="AU18" s="97">
        <v>0</v>
      </c>
      <c r="AV18" s="64">
        <f t="shared" si="20"/>
        <v>0</v>
      </c>
      <c r="AW18" s="12">
        <f>AK18+AO18+AV18</f>
        <v>83</v>
      </c>
      <c r="AX18" s="11">
        <f t="shared" si="4"/>
        <v>0</v>
      </c>
      <c r="AY18" s="11">
        <f t="shared" si="21"/>
        <v>1</v>
      </c>
      <c r="AZ18" s="11">
        <f t="shared" si="22"/>
        <v>0</v>
      </c>
      <c r="BA18" s="18">
        <f t="shared" si="23"/>
        <v>1</v>
      </c>
      <c r="BB18" s="25">
        <f t="shared" si="5"/>
        <v>0</v>
      </c>
      <c r="BC18" s="25">
        <f t="shared" si="6"/>
        <v>-21</v>
      </c>
      <c r="BD18" s="25">
        <f t="shared" si="7"/>
        <v>0</v>
      </c>
      <c r="BE18" s="26">
        <f t="shared" si="8"/>
        <v>0</v>
      </c>
      <c r="BF18" s="26">
        <f t="shared" si="9"/>
        <v>0</v>
      </c>
      <c r="BG18" s="26">
        <f t="shared" si="10"/>
        <v>0</v>
      </c>
    </row>
    <row r="19" spans="1:59" s="1" customFormat="1" ht="30" customHeight="1" outlineLevel="1" x14ac:dyDescent="0.25">
      <c r="A19" s="70">
        <v>10</v>
      </c>
      <c r="B19" s="70" t="s">
        <v>22</v>
      </c>
      <c r="C19" s="14">
        <v>15</v>
      </c>
      <c r="D19" s="70">
        <v>15</v>
      </c>
      <c r="E19" s="72">
        <v>0</v>
      </c>
      <c r="F19" s="70">
        <v>0</v>
      </c>
      <c r="G19" s="9">
        <f t="shared" si="11"/>
        <v>15</v>
      </c>
      <c r="H19" s="70">
        <v>65</v>
      </c>
      <c r="I19" s="77"/>
      <c r="J19" s="77"/>
      <c r="K19" s="77"/>
      <c r="L19" s="77"/>
      <c r="M19" s="70">
        <v>24</v>
      </c>
      <c r="N19" s="9">
        <f t="shared" si="12"/>
        <v>89</v>
      </c>
      <c r="O19" s="12">
        <f>C19+G19+N19</f>
        <v>119</v>
      </c>
      <c r="P19" s="11">
        <f t="shared" si="0"/>
        <v>0.12605042016806722</v>
      </c>
      <c r="Q19" s="11">
        <f t="shared" si="1"/>
        <v>0.12605042016806722</v>
      </c>
      <c r="R19" s="11">
        <f t="shared" si="13"/>
        <v>0.74789915966386555</v>
      </c>
      <c r="S19" s="13">
        <f t="shared" si="14"/>
        <v>1</v>
      </c>
      <c r="T19" s="14">
        <v>9</v>
      </c>
      <c r="U19" s="97">
        <v>33</v>
      </c>
      <c r="V19" s="97">
        <v>0</v>
      </c>
      <c r="W19" s="97">
        <v>0</v>
      </c>
      <c r="X19" s="15">
        <f t="shared" si="15"/>
        <v>33</v>
      </c>
      <c r="Y19" s="97">
        <v>57</v>
      </c>
      <c r="Z19" s="77"/>
      <c r="AA19" s="77"/>
      <c r="AB19" s="77"/>
      <c r="AC19" s="77"/>
      <c r="AD19" s="97">
        <v>33</v>
      </c>
      <c r="AE19" s="15">
        <f t="shared" si="16"/>
        <v>90</v>
      </c>
      <c r="AF19" s="12">
        <f>T19+X19+AE19</f>
        <v>132</v>
      </c>
      <c r="AG19" s="11">
        <f t="shared" si="2"/>
        <v>6.8181818181818177E-2</v>
      </c>
      <c r="AH19" s="11">
        <f t="shared" si="3"/>
        <v>0.25</v>
      </c>
      <c r="AI19" s="11">
        <f t="shared" si="17"/>
        <v>0.68181818181818177</v>
      </c>
      <c r="AJ19" s="13">
        <f t="shared" si="18"/>
        <v>1</v>
      </c>
      <c r="AK19" s="14">
        <v>6</v>
      </c>
      <c r="AL19" s="97">
        <v>35</v>
      </c>
      <c r="AM19" s="97">
        <v>0</v>
      </c>
      <c r="AN19" s="97">
        <v>1</v>
      </c>
      <c r="AO19" s="64">
        <f t="shared" si="19"/>
        <v>36</v>
      </c>
      <c r="AP19" s="97">
        <v>80</v>
      </c>
      <c r="AQ19" s="77"/>
      <c r="AR19" s="77"/>
      <c r="AS19" s="77"/>
      <c r="AT19" s="77"/>
      <c r="AU19" s="97">
        <v>31</v>
      </c>
      <c r="AV19" s="64">
        <f t="shared" si="20"/>
        <v>111</v>
      </c>
      <c r="AW19" s="12">
        <f>AK19+AO19+AV19</f>
        <v>153</v>
      </c>
      <c r="AX19" s="11">
        <f t="shared" si="4"/>
        <v>3.9215686274509803E-2</v>
      </c>
      <c r="AY19" s="11">
        <f t="shared" si="21"/>
        <v>0.23529411764705882</v>
      </c>
      <c r="AZ19" s="11">
        <f t="shared" si="22"/>
        <v>0.72549019607843135</v>
      </c>
      <c r="BA19" s="18">
        <f t="shared" si="23"/>
        <v>1</v>
      </c>
      <c r="BB19" s="25">
        <f t="shared" si="5"/>
        <v>-9</v>
      </c>
      <c r="BC19" s="25">
        <f t="shared" si="6"/>
        <v>21</v>
      </c>
      <c r="BD19" s="25">
        <f t="shared" si="7"/>
        <v>22</v>
      </c>
      <c r="BE19" s="26">
        <f t="shared" si="8"/>
        <v>-8.683473389355742E-2</v>
      </c>
      <c r="BF19" s="26">
        <f t="shared" si="9"/>
        <v>0.1092436974789916</v>
      </c>
      <c r="BG19" s="26">
        <f t="shared" si="10"/>
        <v>-2.2408963585434205E-2</v>
      </c>
    </row>
    <row r="20" spans="1:59" s="1" customFormat="1" ht="30" customHeight="1" outlineLevel="1" x14ac:dyDescent="0.25">
      <c r="A20" s="70">
        <v>11</v>
      </c>
      <c r="B20" s="70" t="s">
        <v>23</v>
      </c>
      <c r="C20" s="14">
        <v>0</v>
      </c>
      <c r="D20" s="70">
        <v>34</v>
      </c>
      <c r="E20" s="72">
        <v>0</v>
      </c>
      <c r="F20" s="70">
        <v>0</v>
      </c>
      <c r="G20" s="9">
        <f t="shared" si="11"/>
        <v>34</v>
      </c>
      <c r="H20" s="70">
        <v>0</v>
      </c>
      <c r="I20" s="77"/>
      <c r="J20" s="77"/>
      <c r="K20" s="77"/>
      <c r="L20" s="77"/>
      <c r="M20" s="70">
        <v>0</v>
      </c>
      <c r="N20" s="9">
        <f t="shared" si="12"/>
        <v>0</v>
      </c>
      <c r="O20" s="12">
        <f>C20+G20+N20</f>
        <v>34</v>
      </c>
      <c r="P20" s="11">
        <f t="shared" si="0"/>
        <v>0</v>
      </c>
      <c r="Q20" s="11">
        <f t="shared" si="1"/>
        <v>1</v>
      </c>
      <c r="R20" s="11">
        <f t="shared" si="13"/>
        <v>0</v>
      </c>
      <c r="S20" s="13">
        <f t="shared" si="14"/>
        <v>1</v>
      </c>
      <c r="T20" s="14">
        <v>0</v>
      </c>
      <c r="U20" s="97">
        <v>55</v>
      </c>
      <c r="V20" s="97">
        <v>0</v>
      </c>
      <c r="W20" s="97">
        <v>0</v>
      </c>
      <c r="X20" s="15">
        <f t="shared" si="15"/>
        <v>55</v>
      </c>
      <c r="Y20" s="97">
        <v>0</v>
      </c>
      <c r="Z20" s="77"/>
      <c r="AA20" s="77"/>
      <c r="AB20" s="77"/>
      <c r="AC20" s="77"/>
      <c r="AD20" s="97">
        <v>0</v>
      </c>
      <c r="AE20" s="15">
        <f t="shared" si="16"/>
        <v>0</v>
      </c>
      <c r="AF20" s="12">
        <f>T20+X20+AE20</f>
        <v>55</v>
      </c>
      <c r="AG20" s="11">
        <f t="shared" si="2"/>
        <v>0</v>
      </c>
      <c r="AH20" s="11">
        <f t="shared" si="3"/>
        <v>1</v>
      </c>
      <c r="AI20" s="11">
        <f t="shared" si="17"/>
        <v>0</v>
      </c>
      <c r="AJ20" s="13">
        <f t="shared" si="18"/>
        <v>1</v>
      </c>
      <c r="AK20" s="14">
        <v>0</v>
      </c>
      <c r="AL20" s="97">
        <v>64</v>
      </c>
      <c r="AM20" s="97">
        <v>0</v>
      </c>
      <c r="AN20" s="97">
        <v>0</v>
      </c>
      <c r="AO20" s="64">
        <f t="shared" si="19"/>
        <v>64</v>
      </c>
      <c r="AP20" s="97">
        <v>0</v>
      </c>
      <c r="AQ20" s="77"/>
      <c r="AR20" s="77"/>
      <c r="AS20" s="77"/>
      <c r="AT20" s="77"/>
      <c r="AU20" s="97">
        <v>0</v>
      </c>
      <c r="AV20" s="64">
        <f t="shared" si="20"/>
        <v>0</v>
      </c>
      <c r="AW20" s="12">
        <f>AK20+AO20+AV20</f>
        <v>64</v>
      </c>
      <c r="AX20" s="11">
        <f t="shared" si="4"/>
        <v>0</v>
      </c>
      <c r="AY20" s="11">
        <f t="shared" si="21"/>
        <v>1</v>
      </c>
      <c r="AZ20" s="11">
        <f t="shared" si="22"/>
        <v>0</v>
      </c>
      <c r="BA20" s="18">
        <f t="shared" si="23"/>
        <v>1</v>
      </c>
      <c r="BB20" s="25">
        <f t="shared" si="5"/>
        <v>0</v>
      </c>
      <c r="BC20" s="25">
        <f t="shared" si="6"/>
        <v>30</v>
      </c>
      <c r="BD20" s="25">
        <f t="shared" si="7"/>
        <v>0</v>
      </c>
      <c r="BE20" s="26">
        <f t="shared" si="8"/>
        <v>0</v>
      </c>
      <c r="BF20" s="26">
        <f t="shared" si="9"/>
        <v>0</v>
      </c>
      <c r="BG20" s="26">
        <f t="shared" si="10"/>
        <v>0</v>
      </c>
    </row>
    <row r="21" spans="1:59" s="41" customFormat="1" ht="30" customHeight="1" x14ac:dyDescent="0.25">
      <c r="A21" s="34"/>
      <c r="B21" s="34" t="s">
        <v>43</v>
      </c>
      <c r="C21" s="42">
        <f>SUM(C18:C20)</f>
        <v>15</v>
      </c>
      <c r="D21" s="42">
        <f t="shared" ref="D21:AW21" si="26">SUM(D18:D20)</f>
        <v>153</v>
      </c>
      <c r="E21" s="42">
        <f t="shared" si="26"/>
        <v>0</v>
      </c>
      <c r="F21" s="42">
        <f t="shared" si="26"/>
        <v>0</v>
      </c>
      <c r="G21" s="37">
        <f t="shared" si="26"/>
        <v>153</v>
      </c>
      <c r="H21" s="42">
        <f t="shared" si="26"/>
        <v>65</v>
      </c>
      <c r="I21" s="78">
        <f t="shared" si="26"/>
        <v>0</v>
      </c>
      <c r="J21" s="78">
        <f t="shared" si="26"/>
        <v>0</v>
      </c>
      <c r="K21" s="78">
        <f t="shared" si="26"/>
        <v>0</v>
      </c>
      <c r="L21" s="78">
        <f t="shared" si="26"/>
        <v>0</v>
      </c>
      <c r="M21" s="42">
        <f t="shared" si="26"/>
        <v>24</v>
      </c>
      <c r="N21" s="37">
        <f t="shared" si="26"/>
        <v>89</v>
      </c>
      <c r="O21" s="62">
        <f t="shared" si="26"/>
        <v>257</v>
      </c>
      <c r="P21" s="43">
        <f t="shared" si="0"/>
        <v>5.8365758754863814E-2</v>
      </c>
      <c r="Q21" s="43">
        <f t="shared" si="1"/>
        <v>0.59533073929961089</v>
      </c>
      <c r="R21" s="43">
        <f t="shared" si="13"/>
        <v>0.34630350194552528</v>
      </c>
      <c r="S21" s="44">
        <f t="shared" si="14"/>
        <v>1</v>
      </c>
      <c r="T21" s="42">
        <f t="shared" si="26"/>
        <v>9</v>
      </c>
      <c r="U21" s="42">
        <f t="shared" si="26"/>
        <v>170</v>
      </c>
      <c r="V21" s="42">
        <f t="shared" si="26"/>
        <v>0</v>
      </c>
      <c r="W21" s="42">
        <f t="shared" si="26"/>
        <v>0</v>
      </c>
      <c r="X21" s="67">
        <f t="shared" si="26"/>
        <v>170</v>
      </c>
      <c r="Y21" s="42">
        <f t="shared" si="26"/>
        <v>57</v>
      </c>
      <c r="Z21" s="78">
        <f t="shared" si="26"/>
        <v>0</v>
      </c>
      <c r="AA21" s="78">
        <f t="shared" si="26"/>
        <v>0</v>
      </c>
      <c r="AB21" s="78">
        <f t="shared" si="26"/>
        <v>0</v>
      </c>
      <c r="AC21" s="78">
        <f t="shared" si="26"/>
        <v>0</v>
      </c>
      <c r="AD21" s="42">
        <f t="shared" si="26"/>
        <v>33</v>
      </c>
      <c r="AE21" s="67">
        <f t="shared" si="26"/>
        <v>90</v>
      </c>
      <c r="AF21" s="62">
        <f t="shared" si="26"/>
        <v>269</v>
      </c>
      <c r="AG21" s="43">
        <f t="shared" si="2"/>
        <v>3.3457249070631967E-2</v>
      </c>
      <c r="AH21" s="43">
        <f t="shared" si="3"/>
        <v>0.63197026022304836</v>
      </c>
      <c r="AI21" s="43">
        <f t="shared" si="17"/>
        <v>0.33457249070631973</v>
      </c>
      <c r="AJ21" s="44">
        <f t="shared" si="18"/>
        <v>1</v>
      </c>
      <c r="AK21" s="42">
        <f t="shared" si="26"/>
        <v>6</v>
      </c>
      <c r="AL21" s="42">
        <f t="shared" si="26"/>
        <v>182</v>
      </c>
      <c r="AM21" s="42">
        <f t="shared" si="26"/>
        <v>0</v>
      </c>
      <c r="AN21" s="42">
        <f t="shared" si="26"/>
        <v>1</v>
      </c>
      <c r="AO21" s="65">
        <f t="shared" si="26"/>
        <v>183</v>
      </c>
      <c r="AP21" s="42">
        <f t="shared" si="26"/>
        <v>80</v>
      </c>
      <c r="AQ21" s="78">
        <f t="shared" si="26"/>
        <v>0</v>
      </c>
      <c r="AR21" s="78">
        <f t="shared" si="26"/>
        <v>0</v>
      </c>
      <c r="AS21" s="78">
        <f t="shared" si="26"/>
        <v>0</v>
      </c>
      <c r="AT21" s="78">
        <f t="shared" si="26"/>
        <v>0</v>
      </c>
      <c r="AU21" s="42">
        <f t="shared" si="26"/>
        <v>31</v>
      </c>
      <c r="AV21" s="65">
        <f t="shared" si="26"/>
        <v>111</v>
      </c>
      <c r="AW21" s="62">
        <f t="shared" si="26"/>
        <v>300</v>
      </c>
      <c r="AX21" s="43">
        <f t="shared" si="4"/>
        <v>0.02</v>
      </c>
      <c r="AY21" s="43">
        <f t="shared" si="21"/>
        <v>0.61</v>
      </c>
      <c r="AZ21" s="43">
        <f t="shared" si="22"/>
        <v>0.37</v>
      </c>
      <c r="BA21" s="45">
        <f t="shared" si="23"/>
        <v>1</v>
      </c>
      <c r="BB21" s="35">
        <f t="shared" si="5"/>
        <v>-9</v>
      </c>
      <c r="BC21" s="35">
        <f t="shared" si="6"/>
        <v>30</v>
      </c>
      <c r="BD21" s="35">
        <f t="shared" si="7"/>
        <v>22</v>
      </c>
      <c r="BE21" s="36">
        <f t="shared" si="8"/>
        <v>-3.836575875486381E-2</v>
      </c>
      <c r="BF21" s="36">
        <f t="shared" si="9"/>
        <v>1.4669260700389097E-2</v>
      </c>
      <c r="BG21" s="36">
        <f t="shared" si="10"/>
        <v>2.3696498054474713E-2</v>
      </c>
    </row>
    <row r="22" spans="1:59" s="1" customFormat="1" ht="30" customHeight="1" outlineLevel="1" x14ac:dyDescent="0.25">
      <c r="A22" s="70">
        <v>12</v>
      </c>
      <c r="B22" s="70" t="s">
        <v>24</v>
      </c>
      <c r="C22" s="14">
        <v>0</v>
      </c>
      <c r="D22" s="70">
        <v>93</v>
      </c>
      <c r="E22" s="72">
        <v>0</v>
      </c>
      <c r="F22" s="70">
        <v>21</v>
      </c>
      <c r="G22" s="9">
        <f t="shared" si="11"/>
        <v>114</v>
      </c>
      <c r="H22" s="70">
        <v>30</v>
      </c>
      <c r="I22" s="77"/>
      <c r="J22" s="77"/>
      <c r="K22" s="77"/>
      <c r="L22" s="77"/>
      <c r="M22" s="70">
        <v>15</v>
      </c>
      <c r="N22" s="9">
        <v>0</v>
      </c>
      <c r="O22" s="12">
        <f>C22+G22+N22</f>
        <v>114</v>
      </c>
      <c r="P22" s="11">
        <f t="shared" si="0"/>
        <v>0</v>
      </c>
      <c r="Q22" s="11">
        <f t="shared" si="1"/>
        <v>1</v>
      </c>
      <c r="R22" s="11">
        <f t="shared" si="13"/>
        <v>0</v>
      </c>
      <c r="S22" s="13">
        <f t="shared" si="14"/>
        <v>1</v>
      </c>
      <c r="T22" s="14">
        <v>0</v>
      </c>
      <c r="U22" s="97">
        <v>84</v>
      </c>
      <c r="V22" s="97">
        <v>0</v>
      </c>
      <c r="W22" s="97">
        <v>17</v>
      </c>
      <c r="X22" s="15">
        <f t="shared" si="15"/>
        <v>101</v>
      </c>
      <c r="Y22" s="97">
        <v>29</v>
      </c>
      <c r="Z22" s="77"/>
      <c r="AA22" s="77"/>
      <c r="AB22" s="77"/>
      <c r="AC22" s="77"/>
      <c r="AD22" s="97">
        <v>23</v>
      </c>
      <c r="AE22" s="15">
        <f t="shared" si="16"/>
        <v>52</v>
      </c>
      <c r="AF22" s="12">
        <f>T22+X22+AE22</f>
        <v>153</v>
      </c>
      <c r="AG22" s="11">
        <f t="shared" si="2"/>
        <v>0</v>
      </c>
      <c r="AH22" s="11">
        <f t="shared" si="3"/>
        <v>0.66013071895424835</v>
      </c>
      <c r="AI22" s="11">
        <f t="shared" si="17"/>
        <v>0.33986928104575165</v>
      </c>
      <c r="AJ22" s="13">
        <f t="shared" si="18"/>
        <v>1</v>
      </c>
      <c r="AK22" s="14">
        <v>0</v>
      </c>
      <c r="AL22" s="97">
        <v>84</v>
      </c>
      <c r="AM22" s="97">
        <v>0</v>
      </c>
      <c r="AN22" s="97">
        <v>10</v>
      </c>
      <c r="AO22" s="64">
        <f t="shared" si="19"/>
        <v>94</v>
      </c>
      <c r="AP22" s="97">
        <v>4</v>
      </c>
      <c r="AQ22" s="77"/>
      <c r="AR22" s="77"/>
      <c r="AS22" s="77"/>
      <c r="AT22" s="77"/>
      <c r="AU22" s="97">
        <v>40</v>
      </c>
      <c r="AV22" s="64">
        <f t="shared" si="20"/>
        <v>44</v>
      </c>
      <c r="AW22" s="12">
        <f>AK22+AO22+AV22</f>
        <v>138</v>
      </c>
      <c r="AX22" s="11">
        <f t="shared" si="4"/>
        <v>0</v>
      </c>
      <c r="AY22" s="11">
        <f t="shared" si="21"/>
        <v>0.6811594202898551</v>
      </c>
      <c r="AZ22" s="11">
        <f t="shared" si="22"/>
        <v>0.3188405797101449</v>
      </c>
      <c r="BA22" s="18">
        <f t="shared" si="23"/>
        <v>1</v>
      </c>
      <c r="BB22" s="25">
        <f t="shared" si="5"/>
        <v>0</v>
      </c>
      <c r="BC22" s="25">
        <f t="shared" si="6"/>
        <v>-20</v>
      </c>
      <c r="BD22" s="25">
        <f t="shared" si="7"/>
        <v>44</v>
      </c>
      <c r="BE22" s="26">
        <f t="shared" si="8"/>
        <v>0</v>
      </c>
      <c r="BF22" s="26">
        <f t="shared" si="9"/>
        <v>-0.3188405797101449</v>
      </c>
      <c r="BG22" s="26">
        <f t="shared" si="10"/>
        <v>0.3188405797101449</v>
      </c>
    </row>
    <row r="23" spans="1:59" s="1" customFormat="1" ht="30" customHeight="1" outlineLevel="1" x14ac:dyDescent="0.25">
      <c r="A23" s="70">
        <v>13</v>
      </c>
      <c r="B23" s="70" t="s">
        <v>25</v>
      </c>
      <c r="C23" s="14">
        <v>147</v>
      </c>
      <c r="D23" s="70">
        <v>202</v>
      </c>
      <c r="E23" s="72">
        <v>0</v>
      </c>
      <c r="F23" s="70">
        <v>3</v>
      </c>
      <c r="G23" s="9">
        <f t="shared" si="11"/>
        <v>205</v>
      </c>
      <c r="H23" s="70">
        <v>172</v>
      </c>
      <c r="I23" s="77"/>
      <c r="J23" s="77"/>
      <c r="K23" s="77"/>
      <c r="L23" s="77"/>
      <c r="M23" s="70">
        <v>62</v>
      </c>
      <c r="N23" s="9">
        <v>0</v>
      </c>
      <c r="O23" s="12">
        <f>C23+G23+N23</f>
        <v>352</v>
      </c>
      <c r="P23" s="11">
        <f t="shared" si="0"/>
        <v>0.41761363636363635</v>
      </c>
      <c r="Q23" s="11">
        <f t="shared" si="1"/>
        <v>0.58238636363636365</v>
      </c>
      <c r="R23" s="11">
        <f t="shared" si="13"/>
        <v>0</v>
      </c>
      <c r="S23" s="13">
        <f t="shared" si="14"/>
        <v>1</v>
      </c>
      <c r="T23" s="14">
        <v>140</v>
      </c>
      <c r="U23" s="97">
        <v>177</v>
      </c>
      <c r="V23" s="97">
        <v>0</v>
      </c>
      <c r="W23" s="97">
        <v>3</v>
      </c>
      <c r="X23" s="15">
        <f t="shared" si="15"/>
        <v>180</v>
      </c>
      <c r="Y23" s="97">
        <v>100</v>
      </c>
      <c r="Z23" s="77"/>
      <c r="AA23" s="77"/>
      <c r="AB23" s="77"/>
      <c r="AC23" s="77"/>
      <c r="AD23" s="97">
        <v>66</v>
      </c>
      <c r="AE23" s="15">
        <f t="shared" si="16"/>
        <v>166</v>
      </c>
      <c r="AF23" s="12">
        <f>T23+X23+AE23</f>
        <v>486</v>
      </c>
      <c r="AG23" s="11">
        <f t="shared" si="2"/>
        <v>0.2880658436213992</v>
      </c>
      <c r="AH23" s="11">
        <f t="shared" si="3"/>
        <v>0.37037037037037035</v>
      </c>
      <c r="AI23" s="11">
        <f t="shared" si="17"/>
        <v>0.34156378600823045</v>
      </c>
      <c r="AJ23" s="13">
        <f t="shared" si="18"/>
        <v>1</v>
      </c>
      <c r="AK23" s="14">
        <v>98</v>
      </c>
      <c r="AL23" s="97">
        <v>203</v>
      </c>
      <c r="AM23" s="97">
        <v>0</v>
      </c>
      <c r="AN23" s="97">
        <v>1</v>
      </c>
      <c r="AO23" s="64">
        <f t="shared" si="19"/>
        <v>204</v>
      </c>
      <c r="AP23" s="97">
        <v>130</v>
      </c>
      <c r="AQ23" s="77"/>
      <c r="AR23" s="77"/>
      <c r="AS23" s="77"/>
      <c r="AT23" s="77"/>
      <c r="AU23" s="97">
        <v>76</v>
      </c>
      <c r="AV23" s="64">
        <f t="shared" si="20"/>
        <v>206</v>
      </c>
      <c r="AW23" s="12">
        <f>AK23+AO23+AV23</f>
        <v>508</v>
      </c>
      <c r="AX23" s="11">
        <f t="shared" si="4"/>
        <v>0.19291338582677164</v>
      </c>
      <c r="AY23" s="11">
        <f t="shared" si="21"/>
        <v>0.40157480314960631</v>
      </c>
      <c r="AZ23" s="11">
        <f t="shared" si="22"/>
        <v>0.40551181102362205</v>
      </c>
      <c r="BA23" s="18">
        <f t="shared" si="23"/>
        <v>1</v>
      </c>
      <c r="BB23" s="25">
        <f t="shared" si="5"/>
        <v>-49</v>
      </c>
      <c r="BC23" s="25">
        <f t="shared" si="6"/>
        <v>-1</v>
      </c>
      <c r="BD23" s="25">
        <f t="shared" si="7"/>
        <v>206</v>
      </c>
      <c r="BE23" s="26">
        <f t="shared" si="8"/>
        <v>-0.22470025053686471</v>
      </c>
      <c r="BF23" s="26">
        <f t="shared" si="9"/>
        <v>-0.18081156048675734</v>
      </c>
      <c r="BG23" s="26">
        <f t="shared" si="10"/>
        <v>0.40551181102362205</v>
      </c>
    </row>
    <row r="24" spans="1:59" s="1" customFormat="1" ht="30" customHeight="1" outlineLevel="1" x14ac:dyDescent="0.25">
      <c r="A24" s="70">
        <v>14</v>
      </c>
      <c r="B24" s="70" t="s">
        <v>26</v>
      </c>
      <c r="C24" s="14">
        <v>25</v>
      </c>
      <c r="D24" s="70">
        <v>126</v>
      </c>
      <c r="E24" s="72">
        <v>0</v>
      </c>
      <c r="F24" s="70">
        <v>0</v>
      </c>
      <c r="G24" s="9">
        <f t="shared" si="11"/>
        <v>126</v>
      </c>
      <c r="H24" s="70">
        <v>57</v>
      </c>
      <c r="I24" s="77"/>
      <c r="J24" s="77"/>
      <c r="K24" s="77"/>
      <c r="L24" s="77"/>
      <c r="M24" s="70">
        <v>18</v>
      </c>
      <c r="N24" s="9">
        <v>0</v>
      </c>
      <c r="O24" s="12">
        <f>C24+G24+N24</f>
        <v>151</v>
      </c>
      <c r="P24" s="11">
        <f t="shared" si="0"/>
        <v>0.16556291390728478</v>
      </c>
      <c r="Q24" s="11">
        <f t="shared" si="1"/>
        <v>0.83443708609271527</v>
      </c>
      <c r="R24" s="11">
        <f t="shared" si="13"/>
        <v>0</v>
      </c>
      <c r="S24" s="13">
        <f t="shared" si="14"/>
        <v>1</v>
      </c>
      <c r="T24" s="14">
        <v>21</v>
      </c>
      <c r="U24" s="97">
        <v>130</v>
      </c>
      <c r="V24" s="97">
        <v>0</v>
      </c>
      <c r="W24" s="97">
        <v>2</v>
      </c>
      <c r="X24" s="15">
        <f t="shared" si="15"/>
        <v>132</v>
      </c>
      <c r="Y24" s="97">
        <v>0</v>
      </c>
      <c r="Z24" s="77"/>
      <c r="AA24" s="77"/>
      <c r="AB24" s="77"/>
      <c r="AC24" s="77"/>
      <c r="AD24" s="97">
        <v>21</v>
      </c>
      <c r="AE24" s="15">
        <f t="shared" si="16"/>
        <v>21</v>
      </c>
      <c r="AF24" s="12">
        <f>T24+X24+AE24</f>
        <v>174</v>
      </c>
      <c r="AG24" s="11">
        <f t="shared" si="2"/>
        <v>0.1206896551724138</v>
      </c>
      <c r="AH24" s="11">
        <f t="shared" si="3"/>
        <v>0.75862068965517238</v>
      </c>
      <c r="AI24" s="11">
        <f t="shared" si="17"/>
        <v>0.1206896551724138</v>
      </c>
      <c r="AJ24" s="13">
        <f t="shared" si="18"/>
        <v>1</v>
      </c>
      <c r="AK24" s="14">
        <v>21</v>
      </c>
      <c r="AL24" s="97">
        <v>115</v>
      </c>
      <c r="AM24" s="97">
        <v>0</v>
      </c>
      <c r="AN24" s="97">
        <v>0</v>
      </c>
      <c r="AO24" s="64">
        <f t="shared" si="19"/>
        <v>115</v>
      </c>
      <c r="AP24" s="97">
        <v>0</v>
      </c>
      <c r="AQ24" s="77"/>
      <c r="AR24" s="77"/>
      <c r="AS24" s="77"/>
      <c r="AT24" s="77"/>
      <c r="AU24" s="97">
        <v>18</v>
      </c>
      <c r="AV24" s="64">
        <f t="shared" si="20"/>
        <v>18</v>
      </c>
      <c r="AW24" s="12">
        <f>AK24+AO24+AV24</f>
        <v>154</v>
      </c>
      <c r="AX24" s="11">
        <f t="shared" si="4"/>
        <v>0.13636363636363635</v>
      </c>
      <c r="AY24" s="11">
        <f t="shared" si="21"/>
        <v>0.74675324675324672</v>
      </c>
      <c r="AZ24" s="11">
        <f t="shared" si="22"/>
        <v>0.11688311688311688</v>
      </c>
      <c r="BA24" s="18">
        <f t="shared" si="23"/>
        <v>1</v>
      </c>
      <c r="BB24" s="25">
        <f t="shared" si="5"/>
        <v>-4</v>
      </c>
      <c r="BC24" s="25">
        <f t="shared" si="6"/>
        <v>-11</v>
      </c>
      <c r="BD24" s="25">
        <f t="shared" si="7"/>
        <v>18</v>
      </c>
      <c r="BE24" s="26">
        <f t="shared" si="8"/>
        <v>-2.9199277543648428E-2</v>
      </c>
      <c r="BF24" s="26">
        <f t="shared" si="9"/>
        <v>-8.768383933946855E-2</v>
      </c>
      <c r="BG24" s="26">
        <f t="shared" si="10"/>
        <v>0.11688311688311688</v>
      </c>
    </row>
    <row r="25" spans="1:59" s="41" customFormat="1" ht="30" customHeight="1" x14ac:dyDescent="0.25">
      <c r="A25" s="34"/>
      <c r="B25" s="34" t="s">
        <v>44</v>
      </c>
      <c r="C25" s="42">
        <f>SUM(C22:C24)</f>
        <v>172</v>
      </c>
      <c r="D25" s="42">
        <f t="shared" ref="D25:AW25" si="27">SUM(D22:D24)</f>
        <v>421</v>
      </c>
      <c r="E25" s="42">
        <f t="shared" si="27"/>
        <v>0</v>
      </c>
      <c r="F25" s="42">
        <f t="shared" si="27"/>
        <v>24</v>
      </c>
      <c r="G25" s="37">
        <f t="shared" si="27"/>
        <v>445</v>
      </c>
      <c r="H25" s="42">
        <f t="shared" si="27"/>
        <v>259</v>
      </c>
      <c r="I25" s="78">
        <f t="shared" si="27"/>
        <v>0</v>
      </c>
      <c r="J25" s="78">
        <f t="shared" si="27"/>
        <v>0</v>
      </c>
      <c r="K25" s="78">
        <f t="shared" si="27"/>
        <v>0</v>
      </c>
      <c r="L25" s="78">
        <f t="shared" si="27"/>
        <v>0</v>
      </c>
      <c r="M25" s="42">
        <f t="shared" si="27"/>
        <v>95</v>
      </c>
      <c r="N25" s="37">
        <f t="shared" si="27"/>
        <v>0</v>
      </c>
      <c r="O25" s="62">
        <f t="shared" si="27"/>
        <v>617</v>
      </c>
      <c r="P25" s="43">
        <f t="shared" si="0"/>
        <v>0.27876823338735818</v>
      </c>
      <c r="Q25" s="43">
        <f t="shared" si="1"/>
        <v>0.72123176661264177</v>
      </c>
      <c r="R25" s="43">
        <f t="shared" si="13"/>
        <v>0</v>
      </c>
      <c r="S25" s="44">
        <f t="shared" si="14"/>
        <v>1</v>
      </c>
      <c r="T25" s="42">
        <f t="shared" si="27"/>
        <v>161</v>
      </c>
      <c r="U25" s="42">
        <f t="shared" si="27"/>
        <v>391</v>
      </c>
      <c r="V25" s="42">
        <f t="shared" si="27"/>
        <v>0</v>
      </c>
      <c r="W25" s="42">
        <f t="shared" si="27"/>
        <v>22</v>
      </c>
      <c r="X25" s="67">
        <f t="shared" si="27"/>
        <v>413</v>
      </c>
      <c r="Y25" s="42">
        <f t="shared" si="27"/>
        <v>129</v>
      </c>
      <c r="Z25" s="78">
        <f t="shared" si="27"/>
        <v>0</v>
      </c>
      <c r="AA25" s="78">
        <f t="shared" si="27"/>
        <v>0</v>
      </c>
      <c r="AB25" s="78">
        <f t="shared" si="27"/>
        <v>0</v>
      </c>
      <c r="AC25" s="78">
        <f t="shared" si="27"/>
        <v>0</v>
      </c>
      <c r="AD25" s="42">
        <f t="shared" si="27"/>
        <v>110</v>
      </c>
      <c r="AE25" s="67">
        <f t="shared" si="27"/>
        <v>239</v>
      </c>
      <c r="AF25" s="62">
        <f t="shared" si="27"/>
        <v>813</v>
      </c>
      <c r="AG25" s="43">
        <f t="shared" si="2"/>
        <v>0.19803198031980321</v>
      </c>
      <c r="AH25" s="43">
        <f t="shared" si="3"/>
        <v>0.50799507995079951</v>
      </c>
      <c r="AI25" s="43">
        <f t="shared" si="17"/>
        <v>0.29397293972939731</v>
      </c>
      <c r="AJ25" s="44">
        <f t="shared" si="18"/>
        <v>1</v>
      </c>
      <c r="AK25" s="42">
        <f t="shared" si="27"/>
        <v>119</v>
      </c>
      <c r="AL25" s="42">
        <f t="shared" si="27"/>
        <v>402</v>
      </c>
      <c r="AM25" s="42">
        <f t="shared" si="27"/>
        <v>0</v>
      </c>
      <c r="AN25" s="42">
        <f t="shared" si="27"/>
        <v>11</v>
      </c>
      <c r="AO25" s="65">
        <f t="shared" si="27"/>
        <v>413</v>
      </c>
      <c r="AP25" s="42">
        <f t="shared" si="27"/>
        <v>134</v>
      </c>
      <c r="AQ25" s="78">
        <f t="shared" si="27"/>
        <v>0</v>
      </c>
      <c r="AR25" s="78">
        <f t="shared" si="27"/>
        <v>0</v>
      </c>
      <c r="AS25" s="78">
        <f t="shared" si="27"/>
        <v>0</v>
      </c>
      <c r="AT25" s="78">
        <f t="shared" si="27"/>
        <v>0</v>
      </c>
      <c r="AU25" s="42">
        <f t="shared" si="27"/>
        <v>134</v>
      </c>
      <c r="AV25" s="65">
        <f t="shared" si="27"/>
        <v>268</v>
      </c>
      <c r="AW25" s="62">
        <f t="shared" si="27"/>
        <v>800</v>
      </c>
      <c r="AX25" s="43">
        <f t="shared" si="4"/>
        <v>0.14874999999999999</v>
      </c>
      <c r="AY25" s="43">
        <f t="shared" si="21"/>
        <v>0.51624999999999999</v>
      </c>
      <c r="AZ25" s="43">
        <f t="shared" si="22"/>
        <v>0.33500000000000002</v>
      </c>
      <c r="BA25" s="45">
        <f t="shared" si="23"/>
        <v>1</v>
      </c>
      <c r="BB25" s="35">
        <f t="shared" si="5"/>
        <v>-53</v>
      </c>
      <c r="BC25" s="35">
        <f t="shared" si="6"/>
        <v>-32</v>
      </c>
      <c r="BD25" s="35">
        <f t="shared" si="7"/>
        <v>268</v>
      </c>
      <c r="BE25" s="36">
        <f t="shared" si="8"/>
        <v>-0.13001823338735818</v>
      </c>
      <c r="BF25" s="36">
        <f t="shared" si="9"/>
        <v>-0.20498176661264178</v>
      </c>
      <c r="BG25" s="36">
        <f t="shared" si="10"/>
        <v>0.33500000000000002</v>
      </c>
    </row>
    <row r="26" spans="1:59" s="1" customFormat="1" ht="30" customHeight="1" outlineLevel="1" x14ac:dyDescent="0.25">
      <c r="A26" s="70">
        <v>15</v>
      </c>
      <c r="B26" s="70" t="s">
        <v>27</v>
      </c>
      <c r="C26" s="14">
        <v>42</v>
      </c>
      <c r="D26" s="70">
        <v>59</v>
      </c>
      <c r="E26" s="72">
        <v>6</v>
      </c>
      <c r="F26" s="70">
        <v>4</v>
      </c>
      <c r="G26" s="9">
        <f t="shared" si="11"/>
        <v>69</v>
      </c>
      <c r="H26" s="70">
        <v>52</v>
      </c>
      <c r="I26" s="77"/>
      <c r="J26" s="77"/>
      <c r="K26" s="77"/>
      <c r="L26" s="77"/>
      <c r="M26" s="70">
        <v>15</v>
      </c>
      <c r="N26" s="9">
        <v>0</v>
      </c>
      <c r="O26" s="12">
        <f>C26+G26+N26</f>
        <v>111</v>
      </c>
      <c r="P26" s="11">
        <f t="shared" si="0"/>
        <v>0.3783783783783784</v>
      </c>
      <c r="Q26" s="11">
        <f t="shared" si="1"/>
        <v>0.6216216216216216</v>
      </c>
      <c r="R26" s="11">
        <f t="shared" si="13"/>
        <v>0</v>
      </c>
      <c r="S26" s="13">
        <f t="shared" si="14"/>
        <v>1</v>
      </c>
      <c r="T26" s="14">
        <v>34</v>
      </c>
      <c r="U26" s="97">
        <v>40</v>
      </c>
      <c r="V26" s="97">
        <v>6</v>
      </c>
      <c r="W26" s="97">
        <v>4</v>
      </c>
      <c r="X26" s="15">
        <f t="shared" si="15"/>
        <v>50</v>
      </c>
      <c r="Y26" s="97">
        <v>0</v>
      </c>
      <c r="Z26" s="77"/>
      <c r="AA26" s="77"/>
      <c r="AB26" s="77"/>
      <c r="AC26" s="77"/>
      <c r="AD26" s="97">
        <v>12</v>
      </c>
      <c r="AE26" s="15">
        <f t="shared" si="16"/>
        <v>12</v>
      </c>
      <c r="AF26" s="12">
        <f>T26+X26+AE26</f>
        <v>96</v>
      </c>
      <c r="AG26" s="11">
        <f t="shared" si="2"/>
        <v>0.35416666666666669</v>
      </c>
      <c r="AH26" s="11">
        <f t="shared" si="3"/>
        <v>0.52083333333333337</v>
      </c>
      <c r="AI26" s="11">
        <f t="shared" si="17"/>
        <v>0.125</v>
      </c>
      <c r="AJ26" s="13">
        <f t="shared" si="18"/>
        <v>1</v>
      </c>
      <c r="AK26" s="14">
        <v>27</v>
      </c>
      <c r="AL26" s="97">
        <v>49</v>
      </c>
      <c r="AM26" s="97">
        <v>4</v>
      </c>
      <c r="AN26" s="97">
        <v>4</v>
      </c>
      <c r="AO26" s="64">
        <f t="shared" si="19"/>
        <v>57</v>
      </c>
      <c r="AP26" s="97">
        <v>69</v>
      </c>
      <c r="AQ26" s="77"/>
      <c r="AR26" s="77"/>
      <c r="AS26" s="77"/>
      <c r="AT26" s="77"/>
      <c r="AU26" s="97">
        <v>12</v>
      </c>
      <c r="AV26" s="64">
        <f t="shared" si="20"/>
        <v>81</v>
      </c>
      <c r="AW26" s="12">
        <f>AK26+AO26+AV26</f>
        <v>165</v>
      </c>
      <c r="AX26" s="11">
        <f t="shared" si="4"/>
        <v>0.16363636363636364</v>
      </c>
      <c r="AY26" s="11">
        <f t="shared" si="21"/>
        <v>0.34545454545454546</v>
      </c>
      <c r="AZ26" s="11">
        <f t="shared" si="22"/>
        <v>0.49090909090909091</v>
      </c>
      <c r="BA26" s="18">
        <f t="shared" si="23"/>
        <v>1</v>
      </c>
      <c r="BB26" s="25">
        <f t="shared" si="5"/>
        <v>-15</v>
      </c>
      <c r="BC26" s="25">
        <f t="shared" si="6"/>
        <v>-12</v>
      </c>
      <c r="BD26" s="25">
        <f t="shared" si="7"/>
        <v>81</v>
      </c>
      <c r="BE26" s="26">
        <f t="shared" si="8"/>
        <v>-0.21474201474201476</v>
      </c>
      <c r="BF26" s="26">
        <f t="shared" si="9"/>
        <v>-0.27616707616707614</v>
      </c>
      <c r="BG26" s="26">
        <f t="shared" si="10"/>
        <v>0.49090909090909091</v>
      </c>
    </row>
    <row r="27" spans="1:59" ht="30" customHeight="1" outlineLevel="1" x14ac:dyDescent="0.25">
      <c r="A27" s="70">
        <v>16</v>
      </c>
      <c r="B27" s="14" t="s">
        <v>28</v>
      </c>
      <c r="C27" s="14">
        <v>48</v>
      </c>
      <c r="D27" s="5">
        <v>80</v>
      </c>
      <c r="E27" s="5">
        <v>0</v>
      </c>
      <c r="F27" s="5">
        <v>4</v>
      </c>
      <c r="G27" s="9">
        <f t="shared" si="11"/>
        <v>84</v>
      </c>
      <c r="H27" s="5">
        <v>293</v>
      </c>
      <c r="I27" s="79"/>
      <c r="J27" s="79"/>
      <c r="K27" s="79"/>
      <c r="L27" s="79"/>
      <c r="M27" s="5">
        <v>71</v>
      </c>
      <c r="N27" s="9">
        <v>0</v>
      </c>
      <c r="O27" s="12">
        <f>C27+G27+N27</f>
        <v>132</v>
      </c>
      <c r="P27" s="11">
        <f t="shared" si="0"/>
        <v>0.36363636363636365</v>
      </c>
      <c r="Q27" s="11">
        <f t="shared" si="1"/>
        <v>0.63636363636363635</v>
      </c>
      <c r="R27" s="11">
        <f t="shared" si="13"/>
        <v>0</v>
      </c>
      <c r="S27" s="13">
        <f t="shared" si="14"/>
        <v>1</v>
      </c>
      <c r="T27" s="14">
        <v>26</v>
      </c>
      <c r="U27" s="92">
        <v>87</v>
      </c>
      <c r="V27" s="92">
        <v>0</v>
      </c>
      <c r="W27" s="92">
        <v>3</v>
      </c>
      <c r="X27" s="15">
        <f t="shared" si="15"/>
        <v>90</v>
      </c>
      <c r="Y27" s="92">
        <v>228</v>
      </c>
      <c r="Z27" s="79"/>
      <c r="AA27" s="79"/>
      <c r="AB27" s="79"/>
      <c r="AC27" s="79"/>
      <c r="AD27" s="92">
        <v>89</v>
      </c>
      <c r="AE27" s="15">
        <f t="shared" si="16"/>
        <v>317</v>
      </c>
      <c r="AF27" s="12">
        <f>T27+X27+AE27</f>
        <v>433</v>
      </c>
      <c r="AG27" s="11">
        <f t="shared" si="2"/>
        <v>6.0046189376443418E-2</v>
      </c>
      <c r="AH27" s="11">
        <f t="shared" si="3"/>
        <v>0.20785219399538107</v>
      </c>
      <c r="AI27" s="11">
        <f t="shared" si="17"/>
        <v>0.73210161662817552</v>
      </c>
      <c r="AJ27" s="13">
        <f t="shared" si="18"/>
        <v>1</v>
      </c>
      <c r="AK27" s="14">
        <v>21</v>
      </c>
      <c r="AL27" s="92">
        <v>98</v>
      </c>
      <c r="AM27" s="92">
        <v>0</v>
      </c>
      <c r="AN27" s="92">
        <v>6</v>
      </c>
      <c r="AO27" s="64">
        <f t="shared" si="19"/>
        <v>104</v>
      </c>
      <c r="AP27" s="92">
        <v>423</v>
      </c>
      <c r="AQ27" s="79"/>
      <c r="AR27" s="79"/>
      <c r="AS27" s="79"/>
      <c r="AT27" s="79"/>
      <c r="AU27" s="92">
        <v>95</v>
      </c>
      <c r="AV27" s="64">
        <f t="shared" si="20"/>
        <v>518</v>
      </c>
      <c r="AW27" s="12">
        <f>AK27+AO27+AV27</f>
        <v>643</v>
      </c>
      <c r="AX27" s="11">
        <f t="shared" si="4"/>
        <v>3.2659409020217731E-2</v>
      </c>
      <c r="AY27" s="11">
        <f t="shared" si="21"/>
        <v>0.16174183514774496</v>
      </c>
      <c r="AZ27" s="11">
        <f t="shared" si="22"/>
        <v>0.80559875583203733</v>
      </c>
      <c r="BA27" s="18">
        <f t="shared" si="23"/>
        <v>1</v>
      </c>
      <c r="BB27" s="25">
        <f t="shared" si="5"/>
        <v>-27</v>
      </c>
      <c r="BC27" s="25">
        <f t="shared" si="6"/>
        <v>20</v>
      </c>
      <c r="BD27" s="25">
        <f t="shared" si="7"/>
        <v>518</v>
      </c>
      <c r="BE27" s="26">
        <f t="shared" si="8"/>
        <v>-0.3309769546161459</v>
      </c>
      <c r="BF27" s="26">
        <f t="shared" si="9"/>
        <v>-0.47462180121589137</v>
      </c>
      <c r="BG27" s="26">
        <f t="shared" si="10"/>
        <v>0.80559875583203733</v>
      </c>
    </row>
    <row r="28" spans="1:59" s="46" customFormat="1" ht="37.5" customHeight="1" x14ac:dyDescent="0.25">
      <c r="A28" s="34"/>
      <c r="B28" s="42" t="s">
        <v>45</v>
      </c>
      <c r="C28" s="42">
        <f>SUM(C26:C27)</f>
        <v>90</v>
      </c>
      <c r="D28" s="42">
        <f t="shared" ref="D28:AW28" si="28">SUM(D26:D27)</f>
        <v>139</v>
      </c>
      <c r="E28" s="42">
        <f t="shared" si="28"/>
        <v>6</v>
      </c>
      <c r="F28" s="42">
        <f t="shared" si="28"/>
        <v>8</v>
      </c>
      <c r="G28" s="37">
        <f t="shared" si="28"/>
        <v>153</v>
      </c>
      <c r="H28" s="42">
        <f t="shared" si="28"/>
        <v>345</v>
      </c>
      <c r="I28" s="78">
        <f t="shared" si="28"/>
        <v>0</v>
      </c>
      <c r="J28" s="78">
        <f t="shared" si="28"/>
        <v>0</v>
      </c>
      <c r="K28" s="78">
        <f t="shared" si="28"/>
        <v>0</v>
      </c>
      <c r="L28" s="78">
        <f t="shared" si="28"/>
        <v>0</v>
      </c>
      <c r="M28" s="42">
        <f t="shared" si="28"/>
        <v>86</v>
      </c>
      <c r="N28" s="37">
        <f t="shared" si="28"/>
        <v>0</v>
      </c>
      <c r="O28" s="62">
        <f t="shared" si="28"/>
        <v>243</v>
      </c>
      <c r="P28" s="38">
        <f t="shared" si="0"/>
        <v>0.37037037037037035</v>
      </c>
      <c r="Q28" s="38">
        <f t="shared" si="1"/>
        <v>0.62962962962962965</v>
      </c>
      <c r="R28" s="38">
        <f t="shared" si="13"/>
        <v>0</v>
      </c>
      <c r="S28" s="39">
        <f t="shared" si="14"/>
        <v>1</v>
      </c>
      <c r="T28" s="42">
        <f t="shared" si="28"/>
        <v>60</v>
      </c>
      <c r="U28" s="42">
        <f t="shared" si="28"/>
        <v>127</v>
      </c>
      <c r="V28" s="42">
        <f t="shared" si="28"/>
        <v>6</v>
      </c>
      <c r="W28" s="42">
        <f t="shared" si="28"/>
        <v>7</v>
      </c>
      <c r="X28" s="67">
        <f t="shared" si="28"/>
        <v>140</v>
      </c>
      <c r="Y28" s="42">
        <f t="shared" si="28"/>
        <v>228</v>
      </c>
      <c r="Z28" s="78">
        <f t="shared" si="28"/>
        <v>0</v>
      </c>
      <c r="AA28" s="78">
        <f t="shared" si="28"/>
        <v>0</v>
      </c>
      <c r="AB28" s="78">
        <f t="shared" si="28"/>
        <v>0</v>
      </c>
      <c r="AC28" s="78">
        <f t="shared" si="28"/>
        <v>0</v>
      </c>
      <c r="AD28" s="42">
        <f t="shared" si="28"/>
        <v>101</v>
      </c>
      <c r="AE28" s="67">
        <f t="shared" si="28"/>
        <v>329</v>
      </c>
      <c r="AF28" s="62">
        <f t="shared" si="28"/>
        <v>529</v>
      </c>
      <c r="AG28" s="38">
        <f t="shared" si="2"/>
        <v>0.11342155009451796</v>
      </c>
      <c r="AH28" s="38">
        <f t="shared" si="3"/>
        <v>0.26465028355387521</v>
      </c>
      <c r="AI28" s="38">
        <f t="shared" si="17"/>
        <v>0.62192816635160686</v>
      </c>
      <c r="AJ28" s="39">
        <f t="shared" si="18"/>
        <v>1</v>
      </c>
      <c r="AK28" s="42">
        <f t="shared" si="28"/>
        <v>48</v>
      </c>
      <c r="AL28" s="42">
        <f t="shared" si="28"/>
        <v>147</v>
      </c>
      <c r="AM28" s="42">
        <f t="shared" si="28"/>
        <v>4</v>
      </c>
      <c r="AN28" s="42">
        <f t="shared" si="28"/>
        <v>10</v>
      </c>
      <c r="AO28" s="65">
        <f t="shared" si="28"/>
        <v>161</v>
      </c>
      <c r="AP28" s="42">
        <v>423</v>
      </c>
      <c r="AQ28" s="78">
        <f t="shared" si="28"/>
        <v>0</v>
      </c>
      <c r="AR28" s="78">
        <f t="shared" si="28"/>
        <v>0</v>
      </c>
      <c r="AS28" s="78">
        <f t="shared" si="28"/>
        <v>0</v>
      </c>
      <c r="AT28" s="78">
        <f t="shared" si="28"/>
        <v>0</v>
      </c>
      <c r="AU28" s="42">
        <v>95</v>
      </c>
      <c r="AV28" s="65">
        <f t="shared" si="28"/>
        <v>599</v>
      </c>
      <c r="AW28" s="62">
        <f t="shared" si="28"/>
        <v>808</v>
      </c>
      <c r="AX28" s="38">
        <f t="shared" si="4"/>
        <v>5.9405940594059403E-2</v>
      </c>
      <c r="AY28" s="38">
        <f t="shared" si="21"/>
        <v>0.19925742574257427</v>
      </c>
      <c r="AZ28" s="38">
        <f t="shared" si="22"/>
        <v>0.74133663366336633</v>
      </c>
      <c r="BA28" s="40">
        <f t="shared" si="23"/>
        <v>1</v>
      </c>
      <c r="BB28" s="35">
        <f t="shared" si="5"/>
        <v>-42</v>
      </c>
      <c r="BC28" s="35">
        <f t="shared" si="6"/>
        <v>8</v>
      </c>
      <c r="BD28" s="35">
        <f t="shared" si="7"/>
        <v>599</v>
      </c>
      <c r="BE28" s="36">
        <f t="shared" si="8"/>
        <v>-0.31096442977631095</v>
      </c>
      <c r="BF28" s="36">
        <f t="shared" si="9"/>
        <v>-0.43037220388705538</v>
      </c>
      <c r="BG28" s="36">
        <f t="shared" si="10"/>
        <v>0.74133663366336633</v>
      </c>
    </row>
    <row r="29" spans="1:59" ht="30" customHeight="1" outlineLevel="1" x14ac:dyDescent="0.25">
      <c r="A29" s="70">
        <v>17</v>
      </c>
      <c r="B29" s="14" t="s">
        <v>29</v>
      </c>
      <c r="C29" s="14">
        <v>0</v>
      </c>
      <c r="D29" s="5">
        <v>8</v>
      </c>
      <c r="E29" s="5">
        <v>0</v>
      </c>
      <c r="F29" s="5">
        <v>0</v>
      </c>
      <c r="G29" s="9">
        <f t="shared" si="11"/>
        <v>8</v>
      </c>
      <c r="H29" s="5">
        <v>0</v>
      </c>
      <c r="I29" s="79"/>
      <c r="J29" s="79"/>
      <c r="K29" s="79"/>
      <c r="L29" s="79"/>
      <c r="M29" s="5">
        <v>0</v>
      </c>
      <c r="N29" s="9">
        <v>0</v>
      </c>
      <c r="O29" s="12">
        <f>C29+G29+N29</f>
        <v>8</v>
      </c>
      <c r="P29" s="11">
        <f t="shared" si="0"/>
        <v>0</v>
      </c>
      <c r="Q29" s="11">
        <f t="shared" si="1"/>
        <v>1</v>
      </c>
      <c r="R29" s="11">
        <f t="shared" si="13"/>
        <v>0</v>
      </c>
      <c r="S29" s="13">
        <f t="shared" si="14"/>
        <v>1</v>
      </c>
      <c r="T29" s="14">
        <v>0</v>
      </c>
      <c r="U29" s="92">
        <v>20</v>
      </c>
      <c r="V29" s="92">
        <v>0</v>
      </c>
      <c r="W29" s="92">
        <v>0</v>
      </c>
      <c r="X29" s="15">
        <f t="shared" si="15"/>
        <v>20</v>
      </c>
      <c r="Y29" s="92">
        <v>0</v>
      </c>
      <c r="Z29" s="79"/>
      <c r="AA29" s="79"/>
      <c r="AB29" s="79"/>
      <c r="AC29" s="79"/>
      <c r="AD29" s="92">
        <v>0</v>
      </c>
      <c r="AE29" s="15">
        <f t="shared" si="16"/>
        <v>0</v>
      </c>
      <c r="AF29" s="12">
        <f>T29+X29+AE29</f>
        <v>20</v>
      </c>
      <c r="AG29" s="11">
        <f t="shared" si="2"/>
        <v>0</v>
      </c>
      <c r="AH29" s="11">
        <f t="shared" si="3"/>
        <v>1</v>
      </c>
      <c r="AI29" s="11">
        <f t="shared" si="17"/>
        <v>0</v>
      </c>
      <c r="AJ29" s="13">
        <f t="shared" si="18"/>
        <v>1</v>
      </c>
      <c r="AK29" s="14">
        <v>0</v>
      </c>
      <c r="AL29" s="92">
        <v>18</v>
      </c>
      <c r="AM29" s="92">
        <v>0</v>
      </c>
      <c r="AN29" s="92">
        <v>0</v>
      </c>
      <c r="AO29" s="64">
        <f t="shared" si="19"/>
        <v>18</v>
      </c>
      <c r="AP29" s="92">
        <v>0</v>
      </c>
      <c r="AQ29" s="79"/>
      <c r="AR29" s="79"/>
      <c r="AS29" s="79"/>
      <c r="AT29" s="79"/>
      <c r="AU29" s="92">
        <v>0</v>
      </c>
      <c r="AV29" s="64">
        <f t="shared" si="20"/>
        <v>0</v>
      </c>
      <c r="AW29" s="12">
        <f>AK29+AO29+AV29</f>
        <v>18</v>
      </c>
      <c r="AX29" s="11">
        <f t="shared" si="4"/>
        <v>0</v>
      </c>
      <c r="AY29" s="11">
        <f t="shared" si="21"/>
        <v>1</v>
      </c>
      <c r="AZ29" s="11">
        <f t="shared" si="22"/>
        <v>0</v>
      </c>
      <c r="BA29" s="18">
        <f t="shared" si="23"/>
        <v>1</v>
      </c>
      <c r="BB29" s="25">
        <f t="shared" si="5"/>
        <v>0</v>
      </c>
      <c r="BC29" s="25">
        <f t="shared" si="6"/>
        <v>10</v>
      </c>
      <c r="BD29" s="25">
        <f t="shared" si="7"/>
        <v>0</v>
      </c>
      <c r="BE29" s="26">
        <f t="shared" si="8"/>
        <v>0</v>
      </c>
      <c r="BF29" s="26">
        <f t="shared" si="9"/>
        <v>0</v>
      </c>
      <c r="BG29" s="26">
        <f t="shared" si="10"/>
        <v>0</v>
      </c>
    </row>
    <row r="30" spans="1:59" ht="30" customHeight="1" outlineLevel="1" x14ac:dyDescent="0.25">
      <c r="A30" s="70">
        <v>18</v>
      </c>
      <c r="B30" s="14" t="s">
        <v>30</v>
      </c>
      <c r="C30" s="14">
        <v>0</v>
      </c>
      <c r="D30" s="5">
        <v>20</v>
      </c>
      <c r="E30" s="5">
        <v>0</v>
      </c>
      <c r="F30" s="5">
        <v>0</v>
      </c>
      <c r="G30" s="9">
        <f t="shared" si="11"/>
        <v>20</v>
      </c>
      <c r="H30" s="5">
        <v>0</v>
      </c>
      <c r="I30" s="79"/>
      <c r="J30" s="79"/>
      <c r="K30" s="79"/>
      <c r="L30" s="79"/>
      <c r="M30" s="5">
        <v>0</v>
      </c>
      <c r="N30" s="9">
        <v>0</v>
      </c>
      <c r="O30" s="12">
        <f>C30+G30+N30</f>
        <v>20</v>
      </c>
      <c r="P30" s="11">
        <f t="shared" si="0"/>
        <v>0</v>
      </c>
      <c r="Q30" s="11">
        <f t="shared" si="1"/>
        <v>1</v>
      </c>
      <c r="R30" s="11">
        <f t="shared" si="13"/>
        <v>0</v>
      </c>
      <c r="S30" s="13">
        <f t="shared" si="14"/>
        <v>1</v>
      </c>
      <c r="T30" s="14">
        <v>0</v>
      </c>
      <c r="U30" s="92">
        <v>30</v>
      </c>
      <c r="V30" s="92">
        <v>0</v>
      </c>
      <c r="W30" s="92">
        <v>0</v>
      </c>
      <c r="X30" s="15">
        <f t="shared" si="15"/>
        <v>30</v>
      </c>
      <c r="Y30" s="92">
        <v>0</v>
      </c>
      <c r="Z30" s="79"/>
      <c r="AA30" s="79"/>
      <c r="AB30" s="79"/>
      <c r="AC30" s="79"/>
      <c r="AD30" s="92">
        <v>0</v>
      </c>
      <c r="AE30" s="15">
        <f t="shared" si="16"/>
        <v>0</v>
      </c>
      <c r="AF30" s="12">
        <f>T30+X30+AE30</f>
        <v>30</v>
      </c>
      <c r="AG30" s="11">
        <f t="shared" si="2"/>
        <v>0</v>
      </c>
      <c r="AH30" s="11">
        <f t="shared" si="3"/>
        <v>1</v>
      </c>
      <c r="AI30" s="11">
        <f t="shared" si="17"/>
        <v>0</v>
      </c>
      <c r="AJ30" s="13">
        <f t="shared" si="18"/>
        <v>1</v>
      </c>
      <c r="AK30" s="14">
        <v>0</v>
      </c>
      <c r="AL30" s="92">
        <v>32</v>
      </c>
      <c r="AM30" s="92">
        <v>0</v>
      </c>
      <c r="AN30" s="92">
        <v>0</v>
      </c>
      <c r="AO30" s="64">
        <f t="shared" si="19"/>
        <v>32</v>
      </c>
      <c r="AP30" s="92">
        <v>0</v>
      </c>
      <c r="AQ30" s="79"/>
      <c r="AR30" s="79"/>
      <c r="AS30" s="79"/>
      <c r="AT30" s="79"/>
      <c r="AU30" s="92">
        <v>0</v>
      </c>
      <c r="AV30" s="64">
        <f t="shared" si="20"/>
        <v>0</v>
      </c>
      <c r="AW30" s="12">
        <f>AK30+AO30+AV30</f>
        <v>32</v>
      </c>
      <c r="AX30" s="11">
        <f t="shared" si="4"/>
        <v>0</v>
      </c>
      <c r="AY30" s="11">
        <f t="shared" si="21"/>
        <v>1</v>
      </c>
      <c r="AZ30" s="11">
        <f t="shared" si="22"/>
        <v>0</v>
      </c>
      <c r="BA30" s="18">
        <f t="shared" si="23"/>
        <v>1</v>
      </c>
      <c r="BB30" s="25">
        <f t="shared" si="5"/>
        <v>0</v>
      </c>
      <c r="BC30" s="25">
        <f t="shared" si="6"/>
        <v>12</v>
      </c>
      <c r="BD30" s="25">
        <f t="shared" si="7"/>
        <v>0</v>
      </c>
      <c r="BE30" s="26">
        <f t="shared" si="8"/>
        <v>0</v>
      </c>
      <c r="BF30" s="26">
        <f t="shared" si="9"/>
        <v>0</v>
      </c>
      <c r="BG30" s="26">
        <f t="shared" si="10"/>
        <v>0</v>
      </c>
    </row>
    <row r="31" spans="1:59" ht="30" customHeight="1" outlineLevel="1" x14ac:dyDescent="0.25">
      <c r="A31" s="70">
        <v>19</v>
      </c>
      <c r="B31" s="14" t="s">
        <v>31</v>
      </c>
      <c r="C31" s="14">
        <v>0</v>
      </c>
      <c r="D31" s="5">
        <v>51</v>
      </c>
      <c r="E31" s="5">
        <v>0</v>
      </c>
      <c r="F31" s="5">
        <v>0</v>
      </c>
      <c r="G31" s="9">
        <f t="shared" si="11"/>
        <v>51</v>
      </c>
      <c r="H31" s="5">
        <v>0</v>
      </c>
      <c r="I31" s="79"/>
      <c r="J31" s="79"/>
      <c r="K31" s="79"/>
      <c r="L31" s="79"/>
      <c r="M31" s="5">
        <v>0</v>
      </c>
      <c r="N31" s="9">
        <v>0</v>
      </c>
      <c r="O31" s="12">
        <f>C31+G31+N31</f>
        <v>51</v>
      </c>
      <c r="P31" s="11">
        <f t="shared" si="0"/>
        <v>0</v>
      </c>
      <c r="Q31" s="11">
        <f t="shared" si="1"/>
        <v>1</v>
      </c>
      <c r="R31" s="11">
        <f t="shared" si="13"/>
        <v>0</v>
      </c>
      <c r="S31" s="13">
        <f t="shared" si="14"/>
        <v>1</v>
      </c>
      <c r="T31" s="14">
        <v>0</v>
      </c>
      <c r="U31" s="92">
        <v>52</v>
      </c>
      <c r="V31" s="92">
        <v>0</v>
      </c>
      <c r="W31" s="92">
        <v>0</v>
      </c>
      <c r="X31" s="15">
        <f t="shared" si="15"/>
        <v>52</v>
      </c>
      <c r="Y31" s="92">
        <v>0</v>
      </c>
      <c r="Z31" s="79"/>
      <c r="AA31" s="79"/>
      <c r="AB31" s="79"/>
      <c r="AC31" s="79"/>
      <c r="AD31" s="92">
        <v>0</v>
      </c>
      <c r="AE31" s="15">
        <f t="shared" si="16"/>
        <v>0</v>
      </c>
      <c r="AF31" s="12">
        <f>T31+X31+AE31</f>
        <v>52</v>
      </c>
      <c r="AG31" s="11">
        <f t="shared" si="2"/>
        <v>0</v>
      </c>
      <c r="AH31" s="11">
        <f t="shared" si="3"/>
        <v>1</v>
      </c>
      <c r="AI31" s="11">
        <f t="shared" si="17"/>
        <v>0</v>
      </c>
      <c r="AJ31" s="13">
        <f t="shared" si="18"/>
        <v>1</v>
      </c>
      <c r="AK31" s="14">
        <v>0</v>
      </c>
      <c r="AL31" s="92">
        <v>57</v>
      </c>
      <c r="AM31" s="92">
        <v>0</v>
      </c>
      <c r="AN31" s="92">
        <v>0</v>
      </c>
      <c r="AO31" s="64">
        <f t="shared" si="19"/>
        <v>57</v>
      </c>
      <c r="AP31" s="92">
        <v>0</v>
      </c>
      <c r="AQ31" s="79"/>
      <c r="AR31" s="79"/>
      <c r="AS31" s="79"/>
      <c r="AT31" s="79"/>
      <c r="AU31" s="92">
        <v>0</v>
      </c>
      <c r="AV31" s="64">
        <f t="shared" si="20"/>
        <v>0</v>
      </c>
      <c r="AW31" s="12">
        <f>AK31+AO31+AV31</f>
        <v>57</v>
      </c>
      <c r="AX31" s="11">
        <f t="shared" si="4"/>
        <v>0</v>
      </c>
      <c r="AY31" s="11">
        <f t="shared" si="21"/>
        <v>1</v>
      </c>
      <c r="AZ31" s="11">
        <f t="shared" si="22"/>
        <v>0</v>
      </c>
      <c r="BA31" s="18">
        <f t="shared" si="23"/>
        <v>1</v>
      </c>
      <c r="BB31" s="25">
        <f t="shared" si="5"/>
        <v>0</v>
      </c>
      <c r="BC31" s="25">
        <f t="shared" si="6"/>
        <v>6</v>
      </c>
      <c r="BD31" s="25">
        <f t="shared" si="7"/>
        <v>0</v>
      </c>
      <c r="BE31" s="26">
        <f t="shared" si="8"/>
        <v>0</v>
      </c>
      <c r="BF31" s="26">
        <f t="shared" si="9"/>
        <v>0</v>
      </c>
      <c r="BG31" s="26">
        <f t="shared" si="10"/>
        <v>0</v>
      </c>
    </row>
    <row r="32" spans="1:59" s="46" customFormat="1" ht="33" customHeight="1" x14ac:dyDescent="0.25">
      <c r="A32" s="34"/>
      <c r="B32" s="42" t="s">
        <v>46</v>
      </c>
      <c r="C32" s="42">
        <f>SUM(C29:C31)</f>
        <v>0</v>
      </c>
      <c r="D32" s="42">
        <f t="shared" ref="D32:AW32" si="29">SUM(D29:D31)</f>
        <v>79</v>
      </c>
      <c r="E32" s="42">
        <f t="shared" si="29"/>
        <v>0</v>
      </c>
      <c r="F32" s="42">
        <f t="shared" si="29"/>
        <v>0</v>
      </c>
      <c r="G32" s="37">
        <f t="shared" si="29"/>
        <v>79</v>
      </c>
      <c r="H32" s="42">
        <f t="shared" si="29"/>
        <v>0</v>
      </c>
      <c r="I32" s="78">
        <f t="shared" si="29"/>
        <v>0</v>
      </c>
      <c r="J32" s="78">
        <f t="shared" si="29"/>
        <v>0</v>
      </c>
      <c r="K32" s="78">
        <f t="shared" si="29"/>
        <v>0</v>
      </c>
      <c r="L32" s="78">
        <f t="shared" si="29"/>
        <v>0</v>
      </c>
      <c r="M32" s="42">
        <f t="shared" si="29"/>
        <v>0</v>
      </c>
      <c r="N32" s="37">
        <f t="shared" si="29"/>
        <v>0</v>
      </c>
      <c r="O32" s="62">
        <f t="shared" si="29"/>
        <v>79</v>
      </c>
      <c r="P32" s="38">
        <f t="shared" si="0"/>
        <v>0</v>
      </c>
      <c r="Q32" s="38">
        <f t="shared" si="1"/>
        <v>1</v>
      </c>
      <c r="R32" s="38">
        <f t="shared" si="13"/>
        <v>0</v>
      </c>
      <c r="S32" s="39">
        <f t="shared" si="14"/>
        <v>1</v>
      </c>
      <c r="T32" s="42">
        <f t="shared" si="29"/>
        <v>0</v>
      </c>
      <c r="U32" s="42">
        <f t="shared" si="29"/>
        <v>102</v>
      </c>
      <c r="V32" s="42">
        <f t="shared" si="29"/>
        <v>0</v>
      </c>
      <c r="W32" s="42">
        <f t="shared" si="29"/>
        <v>0</v>
      </c>
      <c r="X32" s="67">
        <f t="shared" si="29"/>
        <v>102</v>
      </c>
      <c r="Y32" s="42">
        <f t="shared" si="29"/>
        <v>0</v>
      </c>
      <c r="Z32" s="78">
        <f t="shared" si="29"/>
        <v>0</v>
      </c>
      <c r="AA32" s="78">
        <f t="shared" si="29"/>
        <v>0</v>
      </c>
      <c r="AB32" s="78">
        <f t="shared" si="29"/>
        <v>0</v>
      </c>
      <c r="AC32" s="78">
        <f t="shared" si="29"/>
        <v>0</v>
      </c>
      <c r="AD32" s="42">
        <f t="shared" si="29"/>
        <v>0</v>
      </c>
      <c r="AE32" s="67">
        <f t="shared" si="29"/>
        <v>0</v>
      </c>
      <c r="AF32" s="62">
        <f t="shared" si="29"/>
        <v>102</v>
      </c>
      <c r="AG32" s="38">
        <f t="shared" si="2"/>
        <v>0</v>
      </c>
      <c r="AH32" s="38">
        <f t="shared" si="3"/>
        <v>1</v>
      </c>
      <c r="AI32" s="38">
        <f t="shared" si="17"/>
        <v>0</v>
      </c>
      <c r="AJ32" s="39">
        <f t="shared" si="18"/>
        <v>1</v>
      </c>
      <c r="AK32" s="42">
        <f t="shared" si="29"/>
        <v>0</v>
      </c>
      <c r="AL32" s="42">
        <f t="shared" si="29"/>
        <v>107</v>
      </c>
      <c r="AM32" s="42">
        <f t="shared" si="29"/>
        <v>0</v>
      </c>
      <c r="AN32" s="42">
        <f t="shared" si="29"/>
        <v>0</v>
      </c>
      <c r="AO32" s="65">
        <f t="shared" si="29"/>
        <v>107</v>
      </c>
      <c r="AP32" s="42">
        <f t="shared" si="29"/>
        <v>0</v>
      </c>
      <c r="AQ32" s="78">
        <f t="shared" si="29"/>
        <v>0</v>
      </c>
      <c r="AR32" s="78">
        <f t="shared" si="29"/>
        <v>0</v>
      </c>
      <c r="AS32" s="78">
        <f t="shared" si="29"/>
        <v>0</v>
      </c>
      <c r="AT32" s="78">
        <f t="shared" si="29"/>
        <v>0</v>
      </c>
      <c r="AU32" s="42">
        <f t="shared" si="29"/>
        <v>0</v>
      </c>
      <c r="AV32" s="65">
        <f t="shared" si="29"/>
        <v>0</v>
      </c>
      <c r="AW32" s="62">
        <f t="shared" si="29"/>
        <v>107</v>
      </c>
      <c r="AX32" s="38">
        <f t="shared" si="4"/>
        <v>0</v>
      </c>
      <c r="AY32" s="38">
        <f t="shared" si="21"/>
        <v>1</v>
      </c>
      <c r="AZ32" s="38">
        <f t="shared" si="22"/>
        <v>0</v>
      </c>
      <c r="BA32" s="40">
        <f t="shared" si="23"/>
        <v>1</v>
      </c>
      <c r="BB32" s="35">
        <f t="shared" si="5"/>
        <v>0</v>
      </c>
      <c r="BC32" s="35">
        <f t="shared" si="6"/>
        <v>28</v>
      </c>
      <c r="BD32" s="35">
        <f t="shared" si="7"/>
        <v>0</v>
      </c>
      <c r="BE32" s="36">
        <f t="shared" si="8"/>
        <v>0</v>
      </c>
      <c r="BF32" s="36">
        <f t="shared" si="9"/>
        <v>0</v>
      </c>
      <c r="BG32" s="36">
        <f t="shared" si="10"/>
        <v>0</v>
      </c>
    </row>
    <row r="33" spans="1:59" ht="30" customHeight="1" outlineLevel="1" x14ac:dyDescent="0.25">
      <c r="A33" s="70">
        <v>20</v>
      </c>
      <c r="B33" s="14" t="s">
        <v>32</v>
      </c>
      <c r="C33" s="14">
        <v>79</v>
      </c>
      <c r="D33" s="5">
        <v>188</v>
      </c>
      <c r="E33" s="5">
        <v>0</v>
      </c>
      <c r="F33" s="5">
        <v>9</v>
      </c>
      <c r="G33" s="9">
        <f t="shared" si="11"/>
        <v>197</v>
      </c>
      <c r="H33" s="5">
        <v>48</v>
      </c>
      <c r="I33" s="79"/>
      <c r="J33" s="79"/>
      <c r="K33" s="79"/>
      <c r="L33" s="79"/>
      <c r="M33" s="5">
        <v>36</v>
      </c>
      <c r="N33" s="9">
        <v>0</v>
      </c>
      <c r="O33" s="12">
        <f>C33+G33+N33</f>
        <v>276</v>
      </c>
      <c r="P33" s="11">
        <f t="shared" si="0"/>
        <v>0.28623188405797101</v>
      </c>
      <c r="Q33" s="11">
        <f t="shared" si="1"/>
        <v>0.71376811594202894</v>
      </c>
      <c r="R33" s="11">
        <f t="shared" si="13"/>
        <v>0</v>
      </c>
      <c r="S33" s="13">
        <f t="shared" si="14"/>
        <v>1</v>
      </c>
      <c r="T33" s="14">
        <v>58</v>
      </c>
      <c r="U33" s="92">
        <v>177</v>
      </c>
      <c r="V33" s="92">
        <v>0</v>
      </c>
      <c r="W33" s="92">
        <v>22</v>
      </c>
      <c r="X33" s="15">
        <f t="shared" si="15"/>
        <v>199</v>
      </c>
      <c r="Y33" s="92">
        <v>209</v>
      </c>
      <c r="Z33" s="79"/>
      <c r="AA33" s="79"/>
      <c r="AB33" s="79"/>
      <c r="AC33" s="79"/>
      <c r="AD33" s="92">
        <v>39</v>
      </c>
      <c r="AE33" s="15">
        <f t="shared" si="16"/>
        <v>248</v>
      </c>
      <c r="AF33" s="12">
        <f>T33+X33+AE33</f>
        <v>505</v>
      </c>
      <c r="AG33" s="11">
        <f t="shared" si="2"/>
        <v>0.11485148514851486</v>
      </c>
      <c r="AH33" s="11">
        <f t="shared" si="3"/>
        <v>0.39405940594059408</v>
      </c>
      <c r="AI33" s="11">
        <f t="shared" si="17"/>
        <v>0.49108910891089108</v>
      </c>
      <c r="AJ33" s="13">
        <f t="shared" si="18"/>
        <v>1</v>
      </c>
      <c r="AK33" s="14">
        <v>39</v>
      </c>
      <c r="AL33" s="92">
        <v>173</v>
      </c>
      <c r="AM33" s="92">
        <v>0</v>
      </c>
      <c r="AN33" s="92">
        <v>19</v>
      </c>
      <c r="AO33" s="64">
        <f t="shared" si="19"/>
        <v>192</v>
      </c>
      <c r="AP33" s="92">
        <v>73</v>
      </c>
      <c r="AQ33" s="79"/>
      <c r="AR33" s="79"/>
      <c r="AS33" s="79"/>
      <c r="AT33" s="79"/>
      <c r="AU33" s="92">
        <v>36</v>
      </c>
      <c r="AV33" s="64">
        <f t="shared" si="20"/>
        <v>109</v>
      </c>
      <c r="AW33" s="12">
        <f>AK33+AO33+AV33</f>
        <v>340</v>
      </c>
      <c r="AX33" s="11">
        <f t="shared" si="4"/>
        <v>0.11470588235294117</v>
      </c>
      <c r="AY33" s="11">
        <f t="shared" si="21"/>
        <v>0.56470588235294117</v>
      </c>
      <c r="AZ33" s="11">
        <f t="shared" si="22"/>
        <v>0.32058823529411767</v>
      </c>
      <c r="BA33" s="18">
        <f t="shared" si="23"/>
        <v>1</v>
      </c>
      <c r="BB33" s="25">
        <f t="shared" si="5"/>
        <v>-40</v>
      </c>
      <c r="BC33" s="25">
        <f t="shared" si="6"/>
        <v>-5</v>
      </c>
      <c r="BD33" s="25">
        <f t="shared" si="7"/>
        <v>109</v>
      </c>
      <c r="BE33" s="26">
        <f t="shared" si="8"/>
        <v>-0.17152600170502985</v>
      </c>
      <c r="BF33" s="26">
        <f t="shared" si="9"/>
        <v>-0.14906223358908777</v>
      </c>
      <c r="BG33" s="26">
        <f t="shared" si="10"/>
        <v>0.32058823529411767</v>
      </c>
    </row>
    <row r="34" spans="1:59" ht="30" customHeight="1" outlineLevel="1" x14ac:dyDescent="0.25">
      <c r="A34" s="70">
        <v>21</v>
      </c>
      <c r="B34" s="27" t="s">
        <v>33</v>
      </c>
      <c r="C34" s="27">
        <v>20</v>
      </c>
      <c r="D34" s="28">
        <v>12</v>
      </c>
      <c r="E34" s="28">
        <v>0</v>
      </c>
      <c r="F34" s="28">
        <v>2</v>
      </c>
      <c r="G34" s="9">
        <f t="shared" si="11"/>
        <v>14</v>
      </c>
      <c r="H34" s="28">
        <v>0</v>
      </c>
      <c r="I34" s="80"/>
      <c r="J34" s="80"/>
      <c r="K34" s="80"/>
      <c r="L34" s="80"/>
      <c r="M34" s="28">
        <v>0</v>
      </c>
      <c r="N34" s="9">
        <v>0</v>
      </c>
      <c r="O34" s="71">
        <f>C34+G34+N34</f>
        <v>34</v>
      </c>
      <c r="P34" s="29">
        <f t="shared" si="0"/>
        <v>0.58823529411764708</v>
      </c>
      <c r="Q34" s="29">
        <f t="shared" si="1"/>
        <v>0.41176470588235292</v>
      </c>
      <c r="R34" s="29">
        <f t="shared" si="13"/>
        <v>0</v>
      </c>
      <c r="S34" s="30">
        <f t="shared" si="14"/>
        <v>1</v>
      </c>
      <c r="T34" s="27">
        <v>19</v>
      </c>
      <c r="U34" s="93">
        <v>9</v>
      </c>
      <c r="V34" s="93">
        <v>0</v>
      </c>
      <c r="W34" s="93">
        <v>1</v>
      </c>
      <c r="X34" s="15">
        <f t="shared" si="15"/>
        <v>10</v>
      </c>
      <c r="Y34" s="93">
        <v>0</v>
      </c>
      <c r="Z34" s="80"/>
      <c r="AA34" s="80"/>
      <c r="AB34" s="80"/>
      <c r="AC34" s="80"/>
      <c r="AD34" s="93">
        <v>7</v>
      </c>
      <c r="AE34" s="15">
        <f t="shared" si="16"/>
        <v>7</v>
      </c>
      <c r="AF34" s="71">
        <f>T34+X34+AE34</f>
        <v>36</v>
      </c>
      <c r="AG34" s="29">
        <f t="shared" si="2"/>
        <v>0.52777777777777779</v>
      </c>
      <c r="AH34" s="29">
        <f t="shared" si="3"/>
        <v>0.27777777777777779</v>
      </c>
      <c r="AI34" s="29">
        <f t="shared" si="17"/>
        <v>0.19444444444444445</v>
      </c>
      <c r="AJ34" s="30">
        <f>AG34+AH34+AI34</f>
        <v>1</v>
      </c>
      <c r="AK34" s="27">
        <v>16</v>
      </c>
      <c r="AL34" s="93">
        <v>11</v>
      </c>
      <c r="AM34" s="93">
        <v>0</v>
      </c>
      <c r="AN34" s="93">
        <v>1</v>
      </c>
      <c r="AO34" s="64">
        <f t="shared" si="19"/>
        <v>12</v>
      </c>
      <c r="AP34" s="93">
        <v>0</v>
      </c>
      <c r="AQ34" s="80"/>
      <c r="AR34" s="80"/>
      <c r="AS34" s="80"/>
      <c r="AT34" s="80"/>
      <c r="AU34" s="93">
        <v>3</v>
      </c>
      <c r="AV34" s="64">
        <f t="shared" si="20"/>
        <v>3</v>
      </c>
      <c r="AW34" s="71">
        <f>AK34+AO34+AV34</f>
        <v>31</v>
      </c>
      <c r="AX34" s="29">
        <f t="shared" si="4"/>
        <v>0.5161290322580645</v>
      </c>
      <c r="AY34" s="29">
        <f t="shared" si="21"/>
        <v>0.38709677419354838</v>
      </c>
      <c r="AZ34" s="29">
        <f t="shared" si="22"/>
        <v>9.6774193548387094E-2</v>
      </c>
      <c r="BA34" s="31">
        <f t="shared" si="23"/>
        <v>1</v>
      </c>
      <c r="BB34" s="32">
        <f t="shared" si="5"/>
        <v>-4</v>
      </c>
      <c r="BC34" s="32">
        <f t="shared" si="6"/>
        <v>-2</v>
      </c>
      <c r="BD34" s="32">
        <f t="shared" si="7"/>
        <v>3</v>
      </c>
      <c r="BE34" s="33">
        <f t="shared" si="8"/>
        <v>-7.2106261859582577E-2</v>
      </c>
      <c r="BF34" s="33">
        <f t="shared" si="9"/>
        <v>-2.4667931688804545E-2</v>
      </c>
      <c r="BG34" s="33">
        <f t="shared" si="10"/>
        <v>9.6774193548387094E-2</v>
      </c>
    </row>
    <row r="35" spans="1:59" s="46" customFormat="1" ht="30" customHeight="1" thickBot="1" x14ac:dyDescent="0.3">
      <c r="A35" s="34"/>
      <c r="B35" s="47" t="s">
        <v>47</v>
      </c>
      <c r="C35" s="47">
        <f>SUM(C33:C34)</f>
        <v>99</v>
      </c>
      <c r="D35" s="47">
        <f t="shared" ref="D35:AW35" si="30">SUM(D33:D34)</f>
        <v>200</v>
      </c>
      <c r="E35" s="47">
        <f t="shared" si="30"/>
        <v>0</v>
      </c>
      <c r="F35" s="47">
        <f t="shared" si="30"/>
        <v>11</v>
      </c>
      <c r="G35" s="9">
        <f t="shared" si="11"/>
        <v>211</v>
      </c>
      <c r="H35" s="47">
        <f t="shared" si="30"/>
        <v>48</v>
      </c>
      <c r="I35" s="81">
        <f t="shared" si="30"/>
        <v>0</v>
      </c>
      <c r="J35" s="81">
        <f t="shared" si="30"/>
        <v>0</v>
      </c>
      <c r="K35" s="81">
        <f t="shared" si="30"/>
        <v>0</v>
      </c>
      <c r="L35" s="81">
        <f t="shared" si="30"/>
        <v>0</v>
      </c>
      <c r="M35" s="47">
        <f t="shared" si="30"/>
        <v>36</v>
      </c>
      <c r="N35" s="48">
        <f t="shared" si="30"/>
        <v>0</v>
      </c>
      <c r="O35" s="63">
        <f t="shared" si="30"/>
        <v>310</v>
      </c>
      <c r="P35" s="51">
        <f t="shared" si="0"/>
        <v>0.3193548387096774</v>
      </c>
      <c r="Q35" s="51">
        <f t="shared" si="1"/>
        <v>0.6806451612903226</v>
      </c>
      <c r="R35" s="51">
        <f t="shared" si="13"/>
        <v>0</v>
      </c>
      <c r="S35" s="52">
        <f t="shared" si="14"/>
        <v>1</v>
      </c>
      <c r="T35" s="47">
        <f t="shared" si="30"/>
        <v>77</v>
      </c>
      <c r="U35" s="47">
        <f t="shared" si="30"/>
        <v>186</v>
      </c>
      <c r="V35" s="47">
        <f t="shared" si="30"/>
        <v>0</v>
      </c>
      <c r="W35" s="47">
        <f t="shared" si="30"/>
        <v>23</v>
      </c>
      <c r="X35" s="68">
        <f t="shared" si="30"/>
        <v>209</v>
      </c>
      <c r="Y35" s="47">
        <f t="shared" si="30"/>
        <v>209</v>
      </c>
      <c r="Z35" s="81">
        <f t="shared" si="30"/>
        <v>0</v>
      </c>
      <c r="AA35" s="81">
        <f t="shared" si="30"/>
        <v>0</v>
      </c>
      <c r="AB35" s="81">
        <f t="shared" si="30"/>
        <v>0</v>
      </c>
      <c r="AC35" s="81">
        <f t="shared" si="30"/>
        <v>0</v>
      </c>
      <c r="AD35" s="47">
        <f t="shared" si="30"/>
        <v>46</v>
      </c>
      <c r="AE35" s="68">
        <f t="shared" si="30"/>
        <v>255</v>
      </c>
      <c r="AF35" s="63">
        <f t="shared" si="30"/>
        <v>541</v>
      </c>
      <c r="AG35" s="51">
        <f t="shared" si="2"/>
        <v>0.14232902033271719</v>
      </c>
      <c r="AH35" s="51">
        <f t="shared" si="3"/>
        <v>0.38632162661737524</v>
      </c>
      <c r="AI35" s="51">
        <f t="shared" si="17"/>
        <v>0.4713493530499076</v>
      </c>
      <c r="AJ35" s="52">
        <f t="shared" si="18"/>
        <v>1</v>
      </c>
      <c r="AK35" s="47">
        <f t="shared" si="30"/>
        <v>55</v>
      </c>
      <c r="AL35" s="47">
        <f t="shared" si="30"/>
        <v>184</v>
      </c>
      <c r="AM35" s="47">
        <f t="shared" si="30"/>
        <v>0</v>
      </c>
      <c r="AN35" s="47">
        <f t="shared" si="30"/>
        <v>20</v>
      </c>
      <c r="AO35" s="66">
        <f t="shared" si="30"/>
        <v>204</v>
      </c>
      <c r="AP35" s="47">
        <f t="shared" si="30"/>
        <v>73</v>
      </c>
      <c r="AQ35" s="81">
        <f t="shared" si="30"/>
        <v>0</v>
      </c>
      <c r="AR35" s="81">
        <f t="shared" si="30"/>
        <v>0</v>
      </c>
      <c r="AS35" s="81">
        <f t="shared" si="30"/>
        <v>0</v>
      </c>
      <c r="AT35" s="81">
        <f t="shared" si="30"/>
        <v>0</v>
      </c>
      <c r="AU35" s="47">
        <f t="shared" si="30"/>
        <v>39</v>
      </c>
      <c r="AV35" s="66">
        <f t="shared" si="30"/>
        <v>112</v>
      </c>
      <c r="AW35" s="63">
        <f t="shared" si="30"/>
        <v>371</v>
      </c>
      <c r="AX35" s="51">
        <f t="shared" si="4"/>
        <v>0.14824797843665768</v>
      </c>
      <c r="AY35" s="51">
        <f t="shared" si="21"/>
        <v>0.54986522911051217</v>
      </c>
      <c r="AZ35" s="51">
        <f t="shared" si="22"/>
        <v>0.30188679245283018</v>
      </c>
      <c r="BA35" s="53">
        <f t="shared" si="23"/>
        <v>1</v>
      </c>
      <c r="BB35" s="54">
        <f t="shared" si="5"/>
        <v>-44</v>
      </c>
      <c r="BC35" s="54">
        <f t="shared" si="6"/>
        <v>-7</v>
      </c>
      <c r="BD35" s="54">
        <f t="shared" si="7"/>
        <v>112</v>
      </c>
      <c r="BE35" s="55">
        <f t="shared" si="8"/>
        <v>-0.17110686027301972</v>
      </c>
      <c r="BF35" s="55">
        <f t="shared" si="9"/>
        <v>-0.13077993217981043</v>
      </c>
      <c r="BG35" s="55">
        <f t="shared" si="10"/>
        <v>0.30188679245283018</v>
      </c>
    </row>
    <row r="36" spans="1:59" s="22" customFormat="1" ht="30" customHeight="1" thickBot="1" x14ac:dyDescent="0.3">
      <c r="B36" s="49" t="s">
        <v>36</v>
      </c>
      <c r="C36" s="74">
        <f>SUM(C8:C11)+SUM(C13:C16)+SUM(C18:C20)+SUM(C22:C24)+SUM(C26:C27)+SUM(C29:C31)+SUM(C33:C34)</f>
        <v>866</v>
      </c>
      <c r="D36" s="50">
        <f t="shared" ref="D36:AW36" si="31">SUM(D8:D11)+SUM(D13:D16)+SUM(D18:D20)+SUM(D22:D24)+SUM(D26:D27)+SUM(D29:D31)+SUM(D33:D34)</f>
        <v>2028</v>
      </c>
      <c r="E36" s="50">
        <f t="shared" si="31"/>
        <v>26</v>
      </c>
      <c r="F36" s="50">
        <f t="shared" si="31"/>
        <v>64</v>
      </c>
      <c r="G36" s="50">
        <f t="shared" si="31"/>
        <v>2118</v>
      </c>
      <c r="H36" s="50">
        <f t="shared" si="31"/>
        <v>1112</v>
      </c>
      <c r="I36" s="82">
        <f t="shared" si="31"/>
        <v>0</v>
      </c>
      <c r="J36" s="82">
        <f t="shared" si="31"/>
        <v>0</v>
      </c>
      <c r="K36" s="82">
        <f t="shared" si="31"/>
        <v>0</v>
      </c>
      <c r="L36" s="82">
        <f t="shared" si="31"/>
        <v>0</v>
      </c>
      <c r="M36" s="50">
        <f t="shared" si="31"/>
        <v>329</v>
      </c>
      <c r="N36" s="50">
        <f t="shared" si="31"/>
        <v>572</v>
      </c>
      <c r="O36" s="50">
        <f t="shared" si="31"/>
        <v>3556</v>
      </c>
      <c r="P36" s="56">
        <f t="shared" si="0"/>
        <v>0.24353205849268841</v>
      </c>
      <c r="Q36" s="56">
        <f t="shared" si="1"/>
        <v>0.5956130483689539</v>
      </c>
      <c r="R36" s="56">
        <f t="shared" si="13"/>
        <v>0.16085489313835771</v>
      </c>
      <c r="S36" s="57">
        <f t="shared" si="14"/>
        <v>1</v>
      </c>
      <c r="T36" s="74">
        <f t="shared" si="31"/>
        <v>783</v>
      </c>
      <c r="U36" s="50">
        <f t="shared" si="31"/>
        <v>2027</v>
      </c>
      <c r="V36" s="50">
        <f t="shared" si="31"/>
        <v>25</v>
      </c>
      <c r="W36" s="50">
        <f t="shared" si="31"/>
        <v>81</v>
      </c>
      <c r="X36" s="50">
        <f t="shared" si="31"/>
        <v>2133</v>
      </c>
      <c r="Y36" s="50">
        <f t="shared" si="31"/>
        <v>766</v>
      </c>
      <c r="Z36" s="82">
        <f t="shared" si="31"/>
        <v>0</v>
      </c>
      <c r="AA36" s="82">
        <f t="shared" si="31"/>
        <v>0</v>
      </c>
      <c r="AB36" s="82">
        <f t="shared" si="31"/>
        <v>0</v>
      </c>
      <c r="AC36" s="82">
        <f t="shared" si="31"/>
        <v>0</v>
      </c>
      <c r="AD36" s="50">
        <f t="shared" si="31"/>
        <v>391</v>
      </c>
      <c r="AE36" s="50">
        <f t="shared" si="31"/>
        <v>1157</v>
      </c>
      <c r="AF36" s="50">
        <f t="shared" si="31"/>
        <v>4073</v>
      </c>
      <c r="AG36" s="56">
        <f t="shared" si="2"/>
        <v>0.19224159096489074</v>
      </c>
      <c r="AH36" s="56">
        <f t="shared" si="3"/>
        <v>0.52369260986987476</v>
      </c>
      <c r="AI36" s="56">
        <f t="shared" si="17"/>
        <v>0.28406579916523444</v>
      </c>
      <c r="AJ36" s="57">
        <f t="shared" si="18"/>
        <v>1</v>
      </c>
      <c r="AK36" s="74">
        <f t="shared" si="31"/>
        <v>656</v>
      </c>
      <c r="AL36" s="50">
        <f t="shared" si="31"/>
        <v>2055</v>
      </c>
      <c r="AM36" s="50">
        <f t="shared" si="31"/>
        <v>23</v>
      </c>
      <c r="AN36" s="50">
        <f t="shared" si="31"/>
        <v>104</v>
      </c>
      <c r="AO36" s="50">
        <f t="shared" si="31"/>
        <v>2182</v>
      </c>
      <c r="AP36" s="50">
        <f t="shared" si="31"/>
        <v>1043</v>
      </c>
      <c r="AQ36" s="82">
        <f t="shared" si="31"/>
        <v>0</v>
      </c>
      <c r="AR36" s="82">
        <f t="shared" si="31"/>
        <v>0</v>
      </c>
      <c r="AS36" s="82">
        <f t="shared" si="31"/>
        <v>0</v>
      </c>
      <c r="AT36" s="82">
        <f t="shared" si="31"/>
        <v>0</v>
      </c>
      <c r="AU36" s="50">
        <f t="shared" si="31"/>
        <v>424</v>
      </c>
      <c r="AV36" s="50">
        <f t="shared" si="31"/>
        <v>1467</v>
      </c>
      <c r="AW36" s="50">
        <f t="shared" si="31"/>
        <v>4305</v>
      </c>
      <c r="AX36" s="56">
        <f t="shared" si="4"/>
        <v>0.15238095238095239</v>
      </c>
      <c r="AY36" s="56">
        <f t="shared" si="21"/>
        <v>0.50685249709639957</v>
      </c>
      <c r="AZ36" s="56">
        <f t="shared" si="22"/>
        <v>0.34076655052264809</v>
      </c>
      <c r="BA36" s="58">
        <f t="shared" si="23"/>
        <v>1</v>
      </c>
      <c r="BB36" s="59">
        <f t="shared" si="5"/>
        <v>-210</v>
      </c>
      <c r="BC36" s="59">
        <f t="shared" si="6"/>
        <v>64</v>
      </c>
      <c r="BD36" s="59">
        <f t="shared" si="7"/>
        <v>895</v>
      </c>
      <c r="BE36" s="56">
        <f t="shared" si="8"/>
        <v>-9.1151106111736019E-2</v>
      </c>
      <c r="BF36" s="56">
        <f t="shared" si="9"/>
        <v>-8.8760551272554333E-2</v>
      </c>
      <c r="BG36" s="60">
        <f t="shared" si="10"/>
        <v>0.17991165738429038</v>
      </c>
    </row>
  </sheetData>
  <sheetProtection algorithmName="SHA-512" hashValue="Xiqp4kLxi82BKZwQJ7tXKD+iII87c6H1o3DwkfjY/KrthS4WJopukFRrkQX0uqAyoaaqtpQZybvDcuR42GviBQ==" saltValue="UsJMhsD4bxyNN/Au3bS4Ig==" spinCount="100000" sheet="1" objects="1" scenarios="1"/>
  <mergeCells count="44">
    <mergeCell ref="BC6:BC7"/>
    <mergeCell ref="BD6:BD7"/>
    <mergeCell ref="BE6:BE7"/>
    <mergeCell ref="BF6:BF7"/>
    <mergeCell ref="BG6:BG7"/>
    <mergeCell ref="AH6:AH7"/>
    <mergeCell ref="BB6:BB7"/>
    <mergeCell ref="AJ6:AJ7"/>
    <mergeCell ref="AK6:AK7"/>
    <mergeCell ref="AL6:AN6"/>
    <mergeCell ref="AO6:AO7"/>
    <mergeCell ref="AP6:AU6"/>
    <mergeCell ref="AV6:AV7"/>
    <mergeCell ref="AW6:AW7"/>
    <mergeCell ref="AX6:AX7"/>
    <mergeCell ref="AY6:AY7"/>
    <mergeCell ref="AZ6:AZ7"/>
    <mergeCell ref="BA6:BA7"/>
    <mergeCell ref="H6:M6"/>
    <mergeCell ref="N6:N7"/>
    <mergeCell ref="O6:O7"/>
    <mergeCell ref="P6:P7"/>
    <mergeCell ref="BB5:BD5"/>
    <mergeCell ref="AI6:AI7"/>
    <mergeCell ref="Q6:Q7"/>
    <mergeCell ref="R6:R7"/>
    <mergeCell ref="S6:S7"/>
    <mergeCell ref="T6:T7"/>
    <mergeCell ref="U6:W6"/>
    <mergeCell ref="X6:X7"/>
    <mergeCell ref="Y6:AD6"/>
    <mergeCell ref="AE6:AE7"/>
    <mergeCell ref="AF6:AF7"/>
    <mergeCell ref="AG6:AG7"/>
    <mergeCell ref="A6:A7"/>
    <mergeCell ref="B6:B7"/>
    <mergeCell ref="C6:C7"/>
    <mergeCell ref="D6:F6"/>
    <mergeCell ref="G6:G7"/>
    <mergeCell ref="A3:B3"/>
    <mergeCell ref="C5:S5"/>
    <mergeCell ref="T5:AJ5"/>
    <mergeCell ref="AK5:BA5"/>
    <mergeCell ref="BE5:B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"/>
  <sheetViews>
    <sheetView zoomScale="80" zoomScaleNormal="80" workbookViewId="0">
      <pane xSplit="2" ySplit="7" topLeftCell="C14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 outlineLevelRow="1" outlineLevelCol="1" x14ac:dyDescent="0.25"/>
  <cols>
    <col min="1" max="1" width="21.140625" customWidth="1"/>
    <col min="2" max="2" width="26.140625" customWidth="1"/>
    <col min="3" max="3" width="23.5703125" style="90" customWidth="1"/>
    <col min="4" max="4" width="13.7109375" style="94" customWidth="1" outlineLevel="1"/>
    <col min="5" max="5" width="13.7109375" hidden="1" customWidth="1" outlineLevel="1"/>
    <col min="6" max="6" width="15.28515625" style="94" customWidth="1" outlineLevel="1"/>
    <col min="7" max="7" width="16.85546875" style="103" customWidth="1" outlineLevel="1"/>
    <col min="8" max="8" width="16.5703125" style="94" customWidth="1" outlineLevel="1"/>
    <col min="9" max="9" width="10.42578125" hidden="1" customWidth="1" outlineLevel="1"/>
    <col min="10" max="10" width="15.28515625" hidden="1" customWidth="1" outlineLevel="1"/>
    <col min="11" max="11" width="11.42578125" hidden="1" customWidth="1" outlineLevel="1"/>
    <col min="12" max="12" width="14" hidden="1" customWidth="1" outlineLevel="1"/>
    <col min="13" max="13" width="17.5703125" style="94" customWidth="1" outlineLevel="1"/>
    <col min="14" max="14" width="14.85546875" style="103" customWidth="1" outlineLevel="1"/>
    <col min="15" max="15" width="9.5703125" style="69" hidden="1" customWidth="1" outlineLevel="1"/>
    <col min="16" max="16" width="13.42578125" hidden="1" customWidth="1" outlineLevel="1"/>
    <col min="17" max="17" width="10.85546875" hidden="1" customWidth="1" outlineLevel="1"/>
    <col min="18" max="18" width="9.85546875" hidden="1" customWidth="1" outlineLevel="1"/>
    <col min="19" max="19" width="9.140625" style="61" hidden="1" customWidth="1" outlineLevel="1"/>
    <col min="20" max="20" width="23.7109375" style="90" customWidth="1" collapsed="1"/>
    <col min="21" max="21" width="13.7109375" style="94" customWidth="1" outlineLevel="1"/>
    <col min="22" max="22" width="13.7109375" hidden="1" customWidth="1" outlineLevel="1"/>
    <col min="23" max="23" width="15.28515625" style="94" customWidth="1" outlineLevel="1"/>
    <col min="24" max="24" width="16.85546875" style="104" customWidth="1" outlineLevel="1"/>
    <col min="25" max="25" width="16" style="94" customWidth="1" outlineLevel="1"/>
    <col min="26" max="26" width="10.42578125" hidden="1" customWidth="1" outlineLevel="1"/>
    <col min="27" max="27" width="15.28515625" hidden="1" customWidth="1" outlineLevel="1"/>
    <col min="28" max="29" width="15.42578125" hidden="1" customWidth="1" outlineLevel="1"/>
    <col min="30" max="30" width="15.42578125" style="94" customWidth="1" outlineLevel="1"/>
    <col min="31" max="31" width="13.5703125" style="108" customWidth="1" outlineLevel="1"/>
    <col min="32" max="32" width="12.42578125" style="69" hidden="1" customWidth="1" outlineLevel="1"/>
    <col min="33" max="33" width="13.42578125" hidden="1" customWidth="1" outlineLevel="1"/>
    <col min="34" max="34" width="10.85546875" hidden="1" customWidth="1" outlineLevel="1"/>
    <col min="35" max="35" width="9.85546875" hidden="1" customWidth="1" outlineLevel="1"/>
    <col min="36" max="36" width="9.140625" style="61" hidden="1" customWidth="1" outlineLevel="1"/>
    <col min="37" max="37" width="22.85546875" style="90" customWidth="1" collapsed="1"/>
    <col min="38" max="38" width="13.7109375" style="94" customWidth="1" outlineLevel="1"/>
    <col min="39" max="39" width="13.7109375" hidden="1" customWidth="1" outlineLevel="1"/>
    <col min="40" max="40" width="15.28515625" style="94" customWidth="1" outlineLevel="1"/>
    <col min="41" max="41" width="16.85546875" style="100" customWidth="1" outlineLevel="1"/>
    <col min="42" max="42" width="14.28515625" style="94" customWidth="1" outlineLevel="1"/>
    <col min="43" max="43" width="10.42578125" hidden="1" customWidth="1" outlineLevel="1"/>
    <col min="44" max="44" width="15.28515625" hidden="1" customWidth="1" outlineLevel="1"/>
    <col min="45" max="45" width="11.42578125" hidden="1" customWidth="1" outlineLevel="1"/>
    <col min="46" max="46" width="14" hidden="1" customWidth="1" outlineLevel="1"/>
    <col min="47" max="47" width="15.5703125" style="94" customWidth="1" outlineLevel="1"/>
    <col min="48" max="48" width="15.42578125" style="100" customWidth="1" outlineLevel="1"/>
    <col min="49" max="49" width="10.7109375" style="69" hidden="1" customWidth="1" outlineLevel="1"/>
    <col min="50" max="50" width="13.42578125" hidden="1" customWidth="1" outlineLevel="1"/>
    <col min="51" max="51" width="10.85546875" hidden="1" customWidth="1" outlineLevel="1"/>
    <col min="52" max="52" width="9.85546875" hidden="1" customWidth="1" outlineLevel="1"/>
    <col min="53" max="53" width="9.140625" style="61" hidden="1" customWidth="1" outlineLevel="1"/>
    <col min="54" max="54" width="14.7109375" style="19" hidden="1" customWidth="1"/>
    <col min="55" max="55" width="16.42578125" style="19" hidden="1" customWidth="1" outlineLevel="1"/>
    <col min="56" max="56" width="18.140625" style="19" hidden="1" customWidth="1" outlineLevel="1"/>
    <col min="57" max="57" width="14.7109375" style="24" hidden="1" customWidth="1"/>
    <col min="58" max="58" width="16.42578125" style="24" hidden="1" customWidth="1" outlineLevel="1"/>
    <col min="59" max="59" width="19.28515625" style="24" hidden="1" customWidth="1" outlineLevel="1"/>
    <col min="60" max="60" width="9.140625" collapsed="1"/>
  </cols>
  <sheetData>
    <row r="1" spans="1:59" s="2" customFormat="1" x14ac:dyDescent="0.25">
      <c r="C1" s="90"/>
      <c r="D1" s="90"/>
      <c r="F1" s="90"/>
      <c r="G1" s="90"/>
      <c r="H1" s="90"/>
      <c r="M1" s="90"/>
      <c r="N1" s="90"/>
      <c r="O1" s="16"/>
      <c r="T1" s="90"/>
      <c r="U1" s="90"/>
      <c r="W1" s="90"/>
      <c r="X1" s="90"/>
      <c r="Y1" s="90"/>
      <c r="AD1" s="90"/>
      <c r="AE1" s="98"/>
      <c r="AF1" s="16"/>
      <c r="AK1" s="90"/>
      <c r="AL1" s="90"/>
      <c r="AN1" s="90"/>
      <c r="AO1" s="90"/>
      <c r="AP1" s="90"/>
      <c r="AU1" s="90"/>
      <c r="AV1" s="90"/>
      <c r="AW1" s="16"/>
      <c r="BB1" s="23"/>
      <c r="BC1" s="23"/>
      <c r="BD1" s="23"/>
      <c r="BE1" s="23"/>
      <c r="BF1" s="23"/>
      <c r="BG1" s="23"/>
    </row>
    <row r="2" spans="1:59" s="2" customFormat="1" ht="30.75" customHeight="1" x14ac:dyDescent="0.4">
      <c r="A2" s="116" t="s">
        <v>72</v>
      </c>
      <c r="B2" s="110"/>
      <c r="C2" s="21"/>
      <c r="D2" s="91"/>
      <c r="E2" s="21"/>
      <c r="F2" s="91"/>
      <c r="G2" s="91"/>
      <c r="H2" s="91"/>
      <c r="I2" s="21"/>
      <c r="M2" s="90"/>
      <c r="N2" s="90"/>
      <c r="O2" s="16"/>
      <c r="T2" s="90"/>
      <c r="U2" s="90"/>
      <c r="W2" s="90"/>
      <c r="X2" s="90"/>
      <c r="Y2" s="90"/>
      <c r="AD2" s="90"/>
      <c r="AE2" s="98"/>
      <c r="AF2" s="16"/>
      <c r="AK2" s="90"/>
      <c r="AL2" s="90"/>
      <c r="AN2" s="90"/>
      <c r="AO2" s="90"/>
      <c r="AP2" s="90"/>
      <c r="AU2" s="90"/>
      <c r="AV2" s="90"/>
      <c r="AW2" s="16"/>
      <c r="BB2" s="23"/>
      <c r="BC2" s="23"/>
      <c r="BD2" s="23"/>
      <c r="BE2" s="23"/>
      <c r="BF2" s="23"/>
      <c r="BG2" s="23"/>
    </row>
    <row r="3" spans="1:59" s="2" customFormat="1" ht="18.75" x14ac:dyDescent="0.3">
      <c r="A3" s="138"/>
      <c r="B3" s="138"/>
      <c r="C3" s="90"/>
      <c r="D3" s="90"/>
      <c r="F3" s="90"/>
      <c r="G3" s="90"/>
      <c r="H3" s="90"/>
      <c r="M3" s="90"/>
      <c r="N3" s="90"/>
      <c r="O3" s="16"/>
      <c r="T3" s="90"/>
      <c r="U3" s="90"/>
      <c r="W3" s="90"/>
      <c r="X3" s="90"/>
      <c r="Y3" s="90"/>
      <c r="AD3" s="90"/>
      <c r="AE3" s="98"/>
      <c r="AF3" s="16"/>
      <c r="AK3" s="90"/>
      <c r="AL3" s="90"/>
      <c r="AN3" s="90"/>
      <c r="AO3" s="90"/>
      <c r="AP3" s="90"/>
      <c r="AU3" s="90"/>
      <c r="AV3" s="90"/>
      <c r="AW3" s="16"/>
      <c r="BB3" s="23"/>
      <c r="BC3" s="23"/>
      <c r="BD3" s="23"/>
      <c r="BE3" s="23"/>
      <c r="BF3" s="23"/>
      <c r="BG3" s="23"/>
    </row>
    <row r="4" spans="1:59" s="2" customFormat="1" x14ac:dyDescent="0.25">
      <c r="C4" s="90"/>
      <c r="D4" s="90"/>
      <c r="F4" s="90"/>
      <c r="G4" s="90"/>
      <c r="H4" s="90"/>
      <c r="M4" s="90"/>
      <c r="N4" s="90"/>
      <c r="O4" s="16"/>
      <c r="T4" s="90"/>
      <c r="U4" s="90"/>
      <c r="W4" s="90"/>
      <c r="X4" s="90"/>
      <c r="Y4" s="90"/>
      <c r="AD4" s="90"/>
      <c r="AE4" s="98"/>
      <c r="AF4" s="16"/>
      <c r="AK4" s="90"/>
      <c r="AL4" s="90"/>
      <c r="AN4" s="90"/>
      <c r="AO4" s="90"/>
      <c r="AP4" s="90"/>
      <c r="AU4" s="90"/>
      <c r="AV4" s="90"/>
      <c r="AW4" s="16"/>
      <c r="BB4" s="23"/>
      <c r="BC4" s="23"/>
      <c r="BD4" s="23"/>
      <c r="BE4" s="23"/>
      <c r="BF4" s="23"/>
      <c r="BG4" s="23"/>
    </row>
    <row r="5" spans="1:59" s="7" customFormat="1" ht="63.75" customHeight="1" x14ac:dyDescent="0.25">
      <c r="B5" s="17"/>
      <c r="C5" s="139" t="s">
        <v>8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 t="s">
        <v>34</v>
      </c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2" t="s">
        <v>35</v>
      </c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51" t="s">
        <v>39</v>
      </c>
      <c r="BC5" s="151"/>
      <c r="BD5" s="151"/>
      <c r="BE5" s="144" t="s">
        <v>40</v>
      </c>
      <c r="BF5" s="144"/>
      <c r="BG5" s="144"/>
    </row>
    <row r="6" spans="1:59" ht="125.25" customHeight="1" x14ac:dyDescent="0.25">
      <c r="A6" s="145" t="s">
        <v>37</v>
      </c>
      <c r="B6" s="145" t="s">
        <v>48</v>
      </c>
      <c r="C6" s="155" t="s">
        <v>65</v>
      </c>
      <c r="D6" s="159" t="s">
        <v>6</v>
      </c>
      <c r="E6" s="159"/>
      <c r="F6" s="159"/>
      <c r="G6" s="148" t="s">
        <v>50</v>
      </c>
      <c r="H6" s="147" t="s">
        <v>7</v>
      </c>
      <c r="I6" s="147"/>
      <c r="J6" s="147"/>
      <c r="K6" s="147"/>
      <c r="L6" s="147"/>
      <c r="M6" s="147"/>
      <c r="N6" s="148" t="s">
        <v>51</v>
      </c>
      <c r="O6" s="149" t="s">
        <v>49</v>
      </c>
      <c r="P6" s="146" t="s">
        <v>15</v>
      </c>
      <c r="Q6" s="146" t="s">
        <v>13</v>
      </c>
      <c r="R6" s="146" t="s">
        <v>14</v>
      </c>
      <c r="S6" s="152" t="s">
        <v>16</v>
      </c>
      <c r="T6" s="155" t="s">
        <v>65</v>
      </c>
      <c r="U6" s="159" t="s">
        <v>6</v>
      </c>
      <c r="V6" s="159"/>
      <c r="W6" s="159"/>
      <c r="X6" s="153" t="s">
        <v>50</v>
      </c>
      <c r="Y6" s="147" t="s">
        <v>7</v>
      </c>
      <c r="Z6" s="147"/>
      <c r="AA6" s="147"/>
      <c r="AB6" s="147"/>
      <c r="AC6" s="147"/>
      <c r="AD6" s="147"/>
      <c r="AE6" s="160" t="s">
        <v>51</v>
      </c>
      <c r="AF6" s="149" t="s">
        <v>49</v>
      </c>
      <c r="AG6" s="146" t="s">
        <v>15</v>
      </c>
      <c r="AH6" s="146" t="s">
        <v>13</v>
      </c>
      <c r="AI6" s="146" t="s">
        <v>14</v>
      </c>
      <c r="AJ6" s="152" t="s">
        <v>16</v>
      </c>
      <c r="AK6" s="155" t="s">
        <v>65</v>
      </c>
      <c r="AL6" s="159" t="s">
        <v>6</v>
      </c>
      <c r="AM6" s="159"/>
      <c r="AN6" s="159"/>
      <c r="AO6" s="156" t="s">
        <v>50</v>
      </c>
      <c r="AP6" s="147" t="s">
        <v>7</v>
      </c>
      <c r="AQ6" s="147"/>
      <c r="AR6" s="147"/>
      <c r="AS6" s="147"/>
      <c r="AT6" s="147"/>
      <c r="AU6" s="147"/>
      <c r="AV6" s="156" t="s">
        <v>51</v>
      </c>
      <c r="AW6" s="149" t="s">
        <v>49</v>
      </c>
      <c r="AX6" s="146" t="s">
        <v>15</v>
      </c>
      <c r="AY6" s="146" t="s">
        <v>13</v>
      </c>
      <c r="AZ6" s="146" t="s">
        <v>14</v>
      </c>
      <c r="BA6" s="157" t="s">
        <v>16</v>
      </c>
      <c r="BB6" s="154" t="s">
        <v>52</v>
      </c>
      <c r="BC6" s="154" t="s">
        <v>53</v>
      </c>
      <c r="BD6" s="154" t="s">
        <v>54</v>
      </c>
      <c r="BE6" s="158" t="s">
        <v>52</v>
      </c>
      <c r="BF6" s="158" t="s">
        <v>53</v>
      </c>
      <c r="BG6" s="158" t="s">
        <v>54</v>
      </c>
    </row>
    <row r="7" spans="1:59" ht="183.75" customHeight="1" x14ac:dyDescent="0.25">
      <c r="A7" s="145"/>
      <c r="B7" s="145"/>
      <c r="C7" s="155"/>
      <c r="D7" s="101" t="s">
        <v>0</v>
      </c>
      <c r="E7" s="83" t="s">
        <v>1</v>
      </c>
      <c r="F7" s="102" t="s">
        <v>56</v>
      </c>
      <c r="G7" s="148"/>
      <c r="H7" s="8" t="s">
        <v>55</v>
      </c>
      <c r="I7" s="75" t="s">
        <v>3</v>
      </c>
      <c r="J7" s="75" t="s">
        <v>38</v>
      </c>
      <c r="K7" s="75" t="s">
        <v>4</v>
      </c>
      <c r="L7" s="75" t="s">
        <v>5</v>
      </c>
      <c r="M7" s="8" t="s">
        <v>57</v>
      </c>
      <c r="N7" s="148"/>
      <c r="O7" s="150"/>
      <c r="P7" s="146"/>
      <c r="Q7" s="146"/>
      <c r="R7" s="146"/>
      <c r="S7" s="152"/>
      <c r="T7" s="155"/>
      <c r="U7" s="101" t="s">
        <v>0</v>
      </c>
      <c r="V7" s="83" t="s">
        <v>1</v>
      </c>
      <c r="W7" s="102" t="s">
        <v>56</v>
      </c>
      <c r="X7" s="153"/>
      <c r="Y7" s="8" t="s">
        <v>55</v>
      </c>
      <c r="Z7" s="75" t="s">
        <v>3</v>
      </c>
      <c r="AA7" s="75" t="s">
        <v>38</v>
      </c>
      <c r="AB7" s="75" t="s">
        <v>4</v>
      </c>
      <c r="AC7" s="75" t="s">
        <v>5</v>
      </c>
      <c r="AD7" s="8" t="s">
        <v>57</v>
      </c>
      <c r="AE7" s="160"/>
      <c r="AF7" s="150"/>
      <c r="AG7" s="146"/>
      <c r="AH7" s="146"/>
      <c r="AI7" s="146"/>
      <c r="AJ7" s="152"/>
      <c r="AK7" s="155"/>
      <c r="AL7" s="101" t="s">
        <v>0</v>
      </c>
      <c r="AM7" s="83" t="s">
        <v>1</v>
      </c>
      <c r="AN7" s="102" t="s">
        <v>56</v>
      </c>
      <c r="AO7" s="156"/>
      <c r="AP7" s="8" t="s">
        <v>55</v>
      </c>
      <c r="AQ7" s="75" t="s">
        <v>3</v>
      </c>
      <c r="AR7" s="75" t="s">
        <v>38</v>
      </c>
      <c r="AS7" s="75" t="s">
        <v>4</v>
      </c>
      <c r="AT7" s="75" t="s">
        <v>5</v>
      </c>
      <c r="AU7" s="8" t="s">
        <v>57</v>
      </c>
      <c r="AV7" s="156"/>
      <c r="AW7" s="150"/>
      <c r="AX7" s="146"/>
      <c r="AY7" s="146"/>
      <c r="AZ7" s="146"/>
      <c r="BA7" s="157"/>
      <c r="BB7" s="154"/>
      <c r="BC7" s="154"/>
      <c r="BD7" s="154"/>
      <c r="BE7" s="158"/>
      <c r="BF7" s="158"/>
      <c r="BG7" s="158"/>
    </row>
    <row r="8" spans="1:59" s="1" customFormat="1" ht="30" customHeight="1" outlineLevel="1" x14ac:dyDescent="0.25">
      <c r="A8" s="70">
        <v>1</v>
      </c>
      <c r="B8" s="70" t="s">
        <v>9</v>
      </c>
      <c r="C8" s="73">
        <v>0</v>
      </c>
      <c r="D8" s="8">
        <v>0</v>
      </c>
      <c r="E8" s="84"/>
      <c r="F8" s="8">
        <v>0</v>
      </c>
      <c r="G8" s="9">
        <f>D8+E8+F8</f>
        <v>0</v>
      </c>
      <c r="H8" s="10">
        <v>0</v>
      </c>
      <c r="I8" s="76"/>
      <c r="J8" s="76"/>
      <c r="K8" s="76"/>
      <c r="L8" s="76"/>
      <c r="M8" s="10">
        <v>0</v>
      </c>
      <c r="N8" s="9">
        <f>H8+I8+J8+K8+L8+M8</f>
        <v>0</v>
      </c>
      <c r="O8" s="12">
        <f>C8+G8+N8</f>
        <v>0</v>
      </c>
      <c r="P8" s="11" t="e">
        <f t="shared" ref="P8:P36" si="0">(C8/O8)</f>
        <v>#DIV/0!</v>
      </c>
      <c r="Q8" s="11" t="e">
        <f t="shared" ref="Q8:Q36" si="1">(G8/O8)</f>
        <v>#DIV/0!</v>
      </c>
      <c r="R8" s="11" t="e">
        <f>(N8/O8)</f>
        <v>#DIV/0!</v>
      </c>
      <c r="S8" s="13" t="e">
        <f>P8+Q8+R8</f>
        <v>#DIV/0!</v>
      </c>
      <c r="T8" s="73">
        <v>0</v>
      </c>
      <c r="U8" s="8">
        <v>0</v>
      </c>
      <c r="V8" s="84"/>
      <c r="W8" s="8">
        <v>0</v>
      </c>
      <c r="X8" s="15">
        <f>U8+V8+W8</f>
        <v>0</v>
      </c>
      <c r="Y8" s="10">
        <v>0</v>
      </c>
      <c r="Z8" s="76"/>
      <c r="AA8" s="76"/>
      <c r="AB8" s="76"/>
      <c r="AC8" s="76"/>
      <c r="AD8" s="10">
        <v>0</v>
      </c>
      <c r="AE8" s="105">
        <f>Y8+Z8+AA8+AB8+AC8+AD8</f>
        <v>0</v>
      </c>
      <c r="AF8" s="12">
        <f>T8+X8+AE8</f>
        <v>0</v>
      </c>
      <c r="AG8" s="11" t="e">
        <f t="shared" ref="AG8:AG36" si="2">(T8/AF8)</f>
        <v>#DIV/0!</v>
      </c>
      <c r="AH8" s="11" t="e">
        <f t="shared" ref="AH8:AH36" si="3">(X8/AF8)</f>
        <v>#DIV/0!</v>
      </c>
      <c r="AI8" s="11" t="e">
        <f>(AE8/AF8)</f>
        <v>#DIV/0!</v>
      </c>
      <c r="AJ8" s="13" t="e">
        <f>AG8+AH8+AI8</f>
        <v>#DIV/0!</v>
      </c>
      <c r="AK8" s="73">
        <v>0</v>
      </c>
      <c r="AL8" s="8">
        <v>2</v>
      </c>
      <c r="AM8" s="84"/>
      <c r="AN8" s="8">
        <v>0</v>
      </c>
      <c r="AO8" s="64">
        <f>AL8+AM8+AN8</f>
        <v>2</v>
      </c>
      <c r="AP8" s="10">
        <v>0</v>
      </c>
      <c r="AQ8" s="76"/>
      <c r="AR8" s="76"/>
      <c r="AS8" s="76"/>
      <c r="AT8" s="76"/>
      <c r="AU8" s="10">
        <v>0</v>
      </c>
      <c r="AV8" s="64">
        <f>AP8+AQ8+AR8+AS8+AT8+AU8</f>
        <v>0</v>
      </c>
      <c r="AW8" s="12">
        <f>AK8+AO8+AV8</f>
        <v>2</v>
      </c>
      <c r="AX8" s="11">
        <f t="shared" ref="AX8:AX36" si="4">(AK8/AW8)</f>
        <v>0</v>
      </c>
      <c r="AY8" s="11">
        <f>(AO8/AW8)</f>
        <v>1</v>
      </c>
      <c r="AZ8" s="11" t="e">
        <f>(AP8/AX8)</f>
        <v>#DIV/0!</v>
      </c>
      <c r="BA8" s="18" t="e">
        <f>AX8+AY8+AZ8</f>
        <v>#DIV/0!</v>
      </c>
      <c r="BB8" s="25">
        <f t="shared" ref="BB8:BB36" si="5">AK8-C8</f>
        <v>0</v>
      </c>
      <c r="BC8" s="25">
        <f t="shared" ref="BC8:BC36" si="6">AO8-G8</f>
        <v>2</v>
      </c>
      <c r="BD8" s="25">
        <f t="shared" ref="BD8:BD36" si="7">AV8-N8</f>
        <v>0</v>
      </c>
      <c r="BE8" s="26" t="e">
        <f t="shared" ref="BE8:BE36" si="8">(AX8-P8)</f>
        <v>#DIV/0!</v>
      </c>
      <c r="BF8" s="26" t="e">
        <f t="shared" ref="BF8:BF36" si="9">(AY8-Q8)</f>
        <v>#DIV/0!</v>
      </c>
      <c r="BG8" s="26" t="e">
        <f t="shared" ref="BG8:BG36" si="10">(AZ8-R8)</f>
        <v>#DIV/0!</v>
      </c>
    </row>
    <row r="9" spans="1:59" s="1" customFormat="1" ht="30" customHeight="1" outlineLevel="1" x14ac:dyDescent="0.25">
      <c r="A9" s="70">
        <v>2</v>
      </c>
      <c r="B9" s="70" t="s">
        <v>10</v>
      </c>
      <c r="C9" s="14">
        <v>0</v>
      </c>
      <c r="D9" s="97">
        <v>0</v>
      </c>
      <c r="E9" s="77"/>
      <c r="F9" s="97">
        <v>0</v>
      </c>
      <c r="G9" s="9">
        <f t="shared" ref="G9:G34" si="11">D9+E9+F9</f>
        <v>0</v>
      </c>
      <c r="H9" s="97">
        <v>0</v>
      </c>
      <c r="I9" s="77"/>
      <c r="J9" s="77"/>
      <c r="K9" s="77"/>
      <c r="L9" s="77"/>
      <c r="M9" s="97">
        <v>0</v>
      </c>
      <c r="N9" s="9">
        <f t="shared" ref="N9:N34" si="12">H9+I9+J9+K9+L9+M9</f>
        <v>0</v>
      </c>
      <c r="O9" s="12">
        <f>C9+G9+N9</f>
        <v>0</v>
      </c>
      <c r="P9" s="11" t="e">
        <f t="shared" si="0"/>
        <v>#DIV/0!</v>
      </c>
      <c r="Q9" s="11" t="e">
        <f t="shared" si="1"/>
        <v>#DIV/0!</v>
      </c>
      <c r="R9" s="11" t="e">
        <f t="shared" ref="R9:R36" si="13">(N9/O9)</f>
        <v>#DIV/0!</v>
      </c>
      <c r="S9" s="13" t="e">
        <f t="shared" ref="S9:S36" si="14">P9+Q9+R9</f>
        <v>#DIV/0!</v>
      </c>
      <c r="T9" s="14">
        <v>0</v>
      </c>
      <c r="U9" s="97">
        <v>1</v>
      </c>
      <c r="V9" s="77"/>
      <c r="W9" s="97">
        <v>0</v>
      </c>
      <c r="X9" s="15">
        <f t="shared" ref="X9:X34" si="15">U9+V9+W9</f>
        <v>1</v>
      </c>
      <c r="Y9" s="97">
        <v>0</v>
      </c>
      <c r="Z9" s="77"/>
      <c r="AA9" s="77"/>
      <c r="AB9" s="77"/>
      <c r="AC9" s="77"/>
      <c r="AD9" s="97">
        <v>0</v>
      </c>
      <c r="AE9" s="105">
        <f t="shared" ref="AE9:AE19" si="16">Y9+Z9+AA9+AB9+AC9+AD9</f>
        <v>0</v>
      </c>
      <c r="AF9" s="12">
        <f>T9+X9+AE9</f>
        <v>1</v>
      </c>
      <c r="AG9" s="11">
        <f t="shared" si="2"/>
        <v>0</v>
      </c>
      <c r="AH9" s="11">
        <f t="shared" si="3"/>
        <v>1</v>
      </c>
      <c r="AI9" s="11">
        <f t="shared" ref="AI9:AI36" si="17">(AE9/AF9)</f>
        <v>0</v>
      </c>
      <c r="AJ9" s="13">
        <f t="shared" ref="AJ9:AJ36" si="18">AG9+AH9+AI9</f>
        <v>1</v>
      </c>
      <c r="AK9" s="14">
        <v>0</v>
      </c>
      <c r="AL9" s="97">
        <v>1</v>
      </c>
      <c r="AM9" s="77"/>
      <c r="AN9" s="97">
        <v>0</v>
      </c>
      <c r="AO9" s="64">
        <f t="shared" ref="AO9:AO15" si="19">AL9+AM9+AN9</f>
        <v>1</v>
      </c>
      <c r="AP9" s="97">
        <v>0</v>
      </c>
      <c r="AQ9" s="77"/>
      <c r="AR9" s="77"/>
      <c r="AS9" s="77"/>
      <c r="AT9" s="77"/>
      <c r="AU9" s="97">
        <v>0</v>
      </c>
      <c r="AV9" s="64">
        <f t="shared" ref="AV9:AV34" si="20">AP9+AQ9+AR9+AS9+AT9+AU9</f>
        <v>0</v>
      </c>
      <c r="AW9" s="12">
        <f>AK9+AO9+AV9</f>
        <v>1</v>
      </c>
      <c r="AX9" s="11">
        <f t="shared" si="4"/>
        <v>0</v>
      </c>
      <c r="AY9" s="11">
        <f t="shared" ref="AY9:AY36" si="21">(AO9/AW9)</f>
        <v>1</v>
      </c>
      <c r="AZ9" s="11">
        <f t="shared" ref="AZ9:AZ36" si="22">(AV9/AW9)</f>
        <v>0</v>
      </c>
      <c r="BA9" s="18">
        <f t="shared" ref="BA9:BA36" si="23">AX9+AY9+AZ9</f>
        <v>1</v>
      </c>
      <c r="BB9" s="25">
        <f t="shared" si="5"/>
        <v>0</v>
      </c>
      <c r="BC9" s="25">
        <f t="shared" si="6"/>
        <v>1</v>
      </c>
      <c r="BD9" s="25">
        <f t="shared" si="7"/>
        <v>0</v>
      </c>
      <c r="BE9" s="26" t="e">
        <f t="shared" si="8"/>
        <v>#DIV/0!</v>
      </c>
      <c r="BF9" s="26" t="e">
        <f t="shared" si="9"/>
        <v>#DIV/0!</v>
      </c>
      <c r="BG9" s="26" t="e">
        <f t="shared" si="10"/>
        <v>#DIV/0!</v>
      </c>
    </row>
    <row r="10" spans="1:59" s="1" customFormat="1" ht="30" customHeight="1" outlineLevel="1" x14ac:dyDescent="0.25">
      <c r="A10" s="70">
        <v>3</v>
      </c>
      <c r="B10" s="70" t="s">
        <v>11</v>
      </c>
      <c r="C10" s="14">
        <v>33</v>
      </c>
      <c r="D10" s="97">
        <v>0</v>
      </c>
      <c r="E10" s="77"/>
      <c r="F10" s="97">
        <v>0</v>
      </c>
      <c r="G10" s="9">
        <f t="shared" si="11"/>
        <v>0</v>
      </c>
      <c r="H10" s="97">
        <v>0</v>
      </c>
      <c r="I10" s="77"/>
      <c r="J10" s="77"/>
      <c r="K10" s="77"/>
      <c r="L10" s="77"/>
      <c r="M10" s="97">
        <v>0</v>
      </c>
      <c r="N10" s="9">
        <f t="shared" si="12"/>
        <v>0</v>
      </c>
      <c r="O10" s="12">
        <f>C10+G10+N10</f>
        <v>33</v>
      </c>
      <c r="P10" s="11">
        <f t="shared" si="0"/>
        <v>1</v>
      </c>
      <c r="Q10" s="11">
        <f t="shared" si="1"/>
        <v>0</v>
      </c>
      <c r="R10" s="11">
        <f t="shared" si="13"/>
        <v>0</v>
      </c>
      <c r="S10" s="13">
        <f t="shared" si="14"/>
        <v>1</v>
      </c>
      <c r="T10" s="14">
        <v>44</v>
      </c>
      <c r="U10" s="97">
        <v>1</v>
      </c>
      <c r="V10" s="77"/>
      <c r="W10" s="97">
        <v>0</v>
      </c>
      <c r="X10" s="15">
        <f t="shared" si="15"/>
        <v>1</v>
      </c>
      <c r="Y10" s="97">
        <v>0</v>
      </c>
      <c r="Z10" s="77"/>
      <c r="AA10" s="77"/>
      <c r="AB10" s="77"/>
      <c r="AC10" s="77"/>
      <c r="AD10" s="97">
        <v>32</v>
      </c>
      <c r="AE10" s="105">
        <f t="shared" si="16"/>
        <v>32</v>
      </c>
      <c r="AF10" s="12">
        <f>T10+X10+AE10</f>
        <v>77</v>
      </c>
      <c r="AG10" s="11">
        <f t="shared" si="2"/>
        <v>0.5714285714285714</v>
      </c>
      <c r="AH10" s="11">
        <f t="shared" si="3"/>
        <v>1.2987012987012988E-2</v>
      </c>
      <c r="AI10" s="11">
        <f t="shared" si="17"/>
        <v>0.41558441558441561</v>
      </c>
      <c r="AJ10" s="13">
        <f t="shared" si="18"/>
        <v>1</v>
      </c>
      <c r="AK10" s="14">
        <v>27</v>
      </c>
      <c r="AL10" s="97">
        <v>0</v>
      </c>
      <c r="AM10" s="77"/>
      <c r="AN10" s="97">
        <v>0</v>
      </c>
      <c r="AO10" s="64">
        <f t="shared" si="19"/>
        <v>0</v>
      </c>
      <c r="AP10" s="97">
        <v>0</v>
      </c>
      <c r="AQ10" s="77"/>
      <c r="AR10" s="77"/>
      <c r="AS10" s="77"/>
      <c r="AT10" s="77"/>
      <c r="AU10" s="97">
        <v>0</v>
      </c>
      <c r="AV10" s="64">
        <f t="shared" si="20"/>
        <v>0</v>
      </c>
      <c r="AW10" s="12">
        <f>AK10+AO10+AV10</f>
        <v>27</v>
      </c>
      <c r="AX10" s="11">
        <f t="shared" si="4"/>
        <v>1</v>
      </c>
      <c r="AY10" s="11">
        <f t="shared" si="21"/>
        <v>0</v>
      </c>
      <c r="AZ10" s="11">
        <f t="shared" si="22"/>
        <v>0</v>
      </c>
      <c r="BA10" s="18">
        <f t="shared" si="23"/>
        <v>1</v>
      </c>
      <c r="BB10" s="25">
        <f t="shared" si="5"/>
        <v>-6</v>
      </c>
      <c r="BC10" s="25">
        <f t="shared" si="6"/>
        <v>0</v>
      </c>
      <c r="BD10" s="25">
        <f t="shared" si="7"/>
        <v>0</v>
      </c>
      <c r="BE10" s="26">
        <f t="shared" si="8"/>
        <v>0</v>
      </c>
      <c r="BF10" s="26">
        <f t="shared" si="9"/>
        <v>0</v>
      </c>
      <c r="BG10" s="26">
        <f t="shared" si="10"/>
        <v>0</v>
      </c>
    </row>
    <row r="11" spans="1:59" s="1" customFormat="1" ht="30" customHeight="1" outlineLevel="1" x14ac:dyDescent="0.25">
      <c r="A11" s="70">
        <v>4</v>
      </c>
      <c r="B11" s="70" t="s">
        <v>12</v>
      </c>
      <c r="C11" s="14">
        <v>18</v>
      </c>
      <c r="D11" s="97">
        <v>0</v>
      </c>
      <c r="E11" s="77"/>
      <c r="F11" s="97">
        <v>0</v>
      </c>
      <c r="G11" s="9">
        <f t="shared" si="11"/>
        <v>0</v>
      </c>
      <c r="H11" s="97">
        <v>0</v>
      </c>
      <c r="I11" s="77"/>
      <c r="J11" s="77"/>
      <c r="K11" s="77"/>
      <c r="L11" s="77"/>
      <c r="M11" s="97">
        <v>14</v>
      </c>
      <c r="N11" s="9">
        <f t="shared" si="12"/>
        <v>14</v>
      </c>
      <c r="O11" s="12">
        <f>C11+G11+N11</f>
        <v>32</v>
      </c>
      <c r="P11" s="11">
        <f t="shared" si="0"/>
        <v>0.5625</v>
      </c>
      <c r="Q11" s="11">
        <f t="shared" si="1"/>
        <v>0</v>
      </c>
      <c r="R11" s="11">
        <f t="shared" si="13"/>
        <v>0.4375</v>
      </c>
      <c r="S11" s="13">
        <f t="shared" si="14"/>
        <v>1</v>
      </c>
      <c r="T11" s="14">
        <v>17</v>
      </c>
      <c r="U11" s="97">
        <v>0</v>
      </c>
      <c r="V11" s="77"/>
      <c r="W11" s="97">
        <v>0</v>
      </c>
      <c r="X11" s="15">
        <f t="shared" si="15"/>
        <v>0</v>
      </c>
      <c r="Y11" s="97">
        <v>0</v>
      </c>
      <c r="Z11" s="77"/>
      <c r="AA11" s="77"/>
      <c r="AB11" s="77"/>
      <c r="AC11" s="77"/>
      <c r="AD11" s="97">
        <v>35</v>
      </c>
      <c r="AE11" s="105">
        <f t="shared" si="16"/>
        <v>35</v>
      </c>
      <c r="AF11" s="12">
        <f>T11+X11+AE11</f>
        <v>52</v>
      </c>
      <c r="AG11" s="11">
        <f t="shared" si="2"/>
        <v>0.32692307692307693</v>
      </c>
      <c r="AH11" s="11">
        <f t="shared" si="3"/>
        <v>0</v>
      </c>
      <c r="AI11" s="11">
        <f t="shared" si="17"/>
        <v>0.67307692307692313</v>
      </c>
      <c r="AJ11" s="13">
        <f t="shared" si="18"/>
        <v>1</v>
      </c>
      <c r="AK11" s="14">
        <v>11</v>
      </c>
      <c r="AL11" s="97">
        <v>0</v>
      </c>
      <c r="AM11" s="77"/>
      <c r="AN11" s="97">
        <v>0</v>
      </c>
      <c r="AO11" s="64">
        <f t="shared" si="19"/>
        <v>0</v>
      </c>
      <c r="AP11" s="97">
        <v>3</v>
      </c>
      <c r="AQ11" s="77"/>
      <c r="AR11" s="77"/>
      <c r="AS11" s="77"/>
      <c r="AT11" s="77"/>
      <c r="AU11" s="97">
        <v>52</v>
      </c>
      <c r="AV11" s="64">
        <f t="shared" si="20"/>
        <v>55</v>
      </c>
      <c r="AW11" s="12">
        <f>AK11+AO11+AV11</f>
        <v>66</v>
      </c>
      <c r="AX11" s="11">
        <f t="shared" si="4"/>
        <v>0.16666666666666666</v>
      </c>
      <c r="AY11" s="11">
        <f t="shared" si="21"/>
        <v>0</v>
      </c>
      <c r="AZ11" s="11">
        <f t="shared" si="22"/>
        <v>0.83333333333333337</v>
      </c>
      <c r="BA11" s="18">
        <f t="shared" si="23"/>
        <v>1</v>
      </c>
      <c r="BB11" s="25">
        <f t="shared" si="5"/>
        <v>-7</v>
      </c>
      <c r="BC11" s="25">
        <f t="shared" si="6"/>
        <v>0</v>
      </c>
      <c r="BD11" s="25">
        <f t="shared" si="7"/>
        <v>41</v>
      </c>
      <c r="BE11" s="26">
        <f t="shared" si="8"/>
        <v>-0.39583333333333337</v>
      </c>
      <c r="BF11" s="26">
        <f t="shared" si="9"/>
        <v>0</v>
      </c>
      <c r="BG11" s="26">
        <f t="shared" si="10"/>
        <v>0.39583333333333337</v>
      </c>
    </row>
    <row r="12" spans="1:59" s="41" customFormat="1" ht="30" customHeight="1" x14ac:dyDescent="0.25">
      <c r="A12" s="34"/>
      <c r="B12" s="34" t="s">
        <v>41</v>
      </c>
      <c r="C12" s="42">
        <f>SUM(C8:C11)</f>
        <v>51</v>
      </c>
      <c r="D12" s="42">
        <f t="shared" ref="D12:AW12" si="24">SUM(D8:D11)</f>
        <v>0</v>
      </c>
      <c r="E12" s="78"/>
      <c r="F12" s="42">
        <f t="shared" si="24"/>
        <v>0</v>
      </c>
      <c r="G12" s="37">
        <f t="shared" si="24"/>
        <v>0</v>
      </c>
      <c r="H12" s="42">
        <f t="shared" si="24"/>
        <v>0</v>
      </c>
      <c r="I12" s="78">
        <f t="shared" si="24"/>
        <v>0</v>
      </c>
      <c r="J12" s="78">
        <f t="shared" si="24"/>
        <v>0</v>
      </c>
      <c r="K12" s="78">
        <f t="shared" si="24"/>
        <v>0</v>
      </c>
      <c r="L12" s="78">
        <f t="shared" si="24"/>
        <v>0</v>
      </c>
      <c r="M12" s="42">
        <f t="shared" si="24"/>
        <v>14</v>
      </c>
      <c r="N12" s="37">
        <f t="shared" si="24"/>
        <v>14</v>
      </c>
      <c r="O12" s="62">
        <f t="shared" si="24"/>
        <v>65</v>
      </c>
      <c r="P12" s="38">
        <f t="shared" si="0"/>
        <v>0.7846153846153846</v>
      </c>
      <c r="Q12" s="38">
        <f t="shared" si="1"/>
        <v>0</v>
      </c>
      <c r="R12" s="38">
        <f>(N12/O12)</f>
        <v>0.2153846153846154</v>
      </c>
      <c r="S12" s="39">
        <f>P12+Q12+R12</f>
        <v>1</v>
      </c>
      <c r="T12" s="42">
        <f t="shared" si="24"/>
        <v>61</v>
      </c>
      <c r="U12" s="42">
        <f t="shared" si="24"/>
        <v>2</v>
      </c>
      <c r="V12" s="78"/>
      <c r="W12" s="42">
        <f t="shared" si="24"/>
        <v>0</v>
      </c>
      <c r="X12" s="67">
        <f t="shared" si="24"/>
        <v>2</v>
      </c>
      <c r="Y12" s="42">
        <f t="shared" si="24"/>
        <v>0</v>
      </c>
      <c r="Z12" s="78">
        <f t="shared" si="24"/>
        <v>0</v>
      </c>
      <c r="AA12" s="78">
        <f t="shared" si="24"/>
        <v>0</v>
      </c>
      <c r="AB12" s="78">
        <f t="shared" si="24"/>
        <v>0</v>
      </c>
      <c r="AC12" s="78">
        <f t="shared" si="24"/>
        <v>0</v>
      </c>
      <c r="AD12" s="42">
        <f t="shared" si="24"/>
        <v>67</v>
      </c>
      <c r="AE12" s="106">
        <f t="shared" si="24"/>
        <v>67</v>
      </c>
      <c r="AF12" s="62">
        <f t="shared" si="24"/>
        <v>130</v>
      </c>
      <c r="AG12" s="38">
        <f t="shared" si="2"/>
        <v>0.46923076923076923</v>
      </c>
      <c r="AH12" s="38">
        <f t="shared" si="3"/>
        <v>1.5384615384615385E-2</v>
      </c>
      <c r="AI12" s="38">
        <f>(AE12/AF12)</f>
        <v>0.51538461538461533</v>
      </c>
      <c r="AJ12" s="39">
        <f>AG12+AH12+AI12</f>
        <v>1</v>
      </c>
      <c r="AK12" s="42">
        <f t="shared" si="24"/>
        <v>38</v>
      </c>
      <c r="AL12" s="42">
        <f t="shared" si="24"/>
        <v>3</v>
      </c>
      <c r="AM12" s="78"/>
      <c r="AN12" s="42">
        <f t="shared" si="24"/>
        <v>0</v>
      </c>
      <c r="AO12" s="65">
        <f t="shared" si="24"/>
        <v>3</v>
      </c>
      <c r="AP12" s="42">
        <f t="shared" si="24"/>
        <v>3</v>
      </c>
      <c r="AQ12" s="78">
        <f t="shared" si="24"/>
        <v>0</v>
      </c>
      <c r="AR12" s="78">
        <f t="shared" si="24"/>
        <v>0</v>
      </c>
      <c r="AS12" s="78">
        <f t="shared" si="24"/>
        <v>0</v>
      </c>
      <c r="AT12" s="78">
        <f t="shared" si="24"/>
        <v>0</v>
      </c>
      <c r="AU12" s="42">
        <f t="shared" si="24"/>
        <v>52</v>
      </c>
      <c r="AV12" s="65">
        <f t="shared" si="24"/>
        <v>55</v>
      </c>
      <c r="AW12" s="62">
        <f t="shared" si="24"/>
        <v>96</v>
      </c>
      <c r="AX12" s="38">
        <f t="shared" si="4"/>
        <v>0.39583333333333331</v>
      </c>
      <c r="AY12" s="38">
        <f t="shared" si="21"/>
        <v>3.125E-2</v>
      </c>
      <c r="AZ12" s="38">
        <f>(AP12/AX12)</f>
        <v>7.5789473684210531</v>
      </c>
      <c r="BA12" s="40">
        <f>AX12+AY12+AZ12</f>
        <v>8.006030701754387</v>
      </c>
      <c r="BB12" s="35">
        <f t="shared" si="5"/>
        <v>-13</v>
      </c>
      <c r="BC12" s="35">
        <f t="shared" si="6"/>
        <v>3</v>
      </c>
      <c r="BD12" s="35">
        <f t="shared" si="7"/>
        <v>41</v>
      </c>
      <c r="BE12" s="36">
        <f t="shared" si="8"/>
        <v>-0.38878205128205129</v>
      </c>
      <c r="BF12" s="36">
        <f t="shared" si="9"/>
        <v>3.125E-2</v>
      </c>
      <c r="BG12" s="36">
        <f t="shared" si="10"/>
        <v>7.3635627530364376</v>
      </c>
    </row>
    <row r="13" spans="1:59" s="1" customFormat="1" ht="30" customHeight="1" outlineLevel="1" x14ac:dyDescent="0.25">
      <c r="A13" s="70">
        <v>5</v>
      </c>
      <c r="B13" s="70" t="s">
        <v>17</v>
      </c>
      <c r="C13" s="14">
        <v>70</v>
      </c>
      <c r="D13" s="97">
        <v>4</v>
      </c>
      <c r="E13" s="77"/>
      <c r="F13" s="97">
        <v>17</v>
      </c>
      <c r="G13" s="9">
        <f t="shared" si="11"/>
        <v>21</v>
      </c>
      <c r="H13" s="97">
        <v>6</v>
      </c>
      <c r="I13" s="77"/>
      <c r="J13" s="77"/>
      <c r="K13" s="77"/>
      <c r="L13" s="77"/>
      <c r="M13" s="97">
        <v>322</v>
      </c>
      <c r="N13" s="9">
        <f t="shared" si="12"/>
        <v>328</v>
      </c>
      <c r="O13" s="12">
        <f>C13+G13+N13</f>
        <v>419</v>
      </c>
      <c r="P13" s="11">
        <f t="shared" si="0"/>
        <v>0.16706443914081145</v>
      </c>
      <c r="Q13" s="11">
        <f t="shared" si="1"/>
        <v>5.0119331742243436E-2</v>
      </c>
      <c r="R13" s="11">
        <f t="shared" si="13"/>
        <v>0.78281622911694515</v>
      </c>
      <c r="S13" s="13">
        <f t="shared" si="14"/>
        <v>1</v>
      </c>
      <c r="T13" s="14">
        <v>51</v>
      </c>
      <c r="U13" s="97">
        <v>0</v>
      </c>
      <c r="V13" s="77"/>
      <c r="W13" s="97">
        <v>16</v>
      </c>
      <c r="X13" s="15">
        <f t="shared" si="15"/>
        <v>16</v>
      </c>
      <c r="Y13" s="97">
        <v>7</v>
      </c>
      <c r="Z13" s="77"/>
      <c r="AA13" s="77"/>
      <c r="AB13" s="77"/>
      <c r="AC13" s="77"/>
      <c r="AD13" s="97">
        <v>334</v>
      </c>
      <c r="AE13" s="105">
        <f t="shared" si="16"/>
        <v>341</v>
      </c>
      <c r="AF13" s="12">
        <f>T13+X13+AE13</f>
        <v>408</v>
      </c>
      <c r="AG13" s="11">
        <f t="shared" si="2"/>
        <v>0.125</v>
      </c>
      <c r="AH13" s="11">
        <f t="shared" si="3"/>
        <v>3.9215686274509803E-2</v>
      </c>
      <c r="AI13" s="11">
        <f t="shared" si="17"/>
        <v>0.83578431372549022</v>
      </c>
      <c r="AJ13" s="13">
        <f t="shared" si="18"/>
        <v>1</v>
      </c>
      <c r="AK13" s="14">
        <v>50</v>
      </c>
      <c r="AL13" s="97">
        <v>0</v>
      </c>
      <c r="AM13" s="77"/>
      <c r="AN13" s="97">
        <v>18</v>
      </c>
      <c r="AO13" s="64">
        <f t="shared" si="19"/>
        <v>18</v>
      </c>
      <c r="AP13" s="97">
        <v>18</v>
      </c>
      <c r="AQ13" s="77"/>
      <c r="AR13" s="77"/>
      <c r="AS13" s="77"/>
      <c r="AT13" s="77"/>
      <c r="AU13" s="97">
        <v>292</v>
      </c>
      <c r="AV13" s="64">
        <f t="shared" si="20"/>
        <v>310</v>
      </c>
      <c r="AW13" s="12">
        <f>AK13+AO13+AV13</f>
        <v>378</v>
      </c>
      <c r="AX13" s="11">
        <f t="shared" si="4"/>
        <v>0.13227513227513227</v>
      </c>
      <c r="AY13" s="11">
        <f t="shared" si="21"/>
        <v>4.7619047619047616E-2</v>
      </c>
      <c r="AZ13" s="11">
        <f>(AP13/AX13)</f>
        <v>136.08000000000001</v>
      </c>
      <c r="BA13" s="18">
        <f t="shared" si="23"/>
        <v>136.25989417989419</v>
      </c>
      <c r="BB13" s="25">
        <f t="shared" si="5"/>
        <v>-20</v>
      </c>
      <c r="BC13" s="25">
        <f t="shared" si="6"/>
        <v>-3</v>
      </c>
      <c r="BD13" s="25">
        <f t="shared" si="7"/>
        <v>-18</v>
      </c>
      <c r="BE13" s="26">
        <f t="shared" si="8"/>
        <v>-3.4789306865679187E-2</v>
      </c>
      <c r="BF13" s="26">
        <f t="shared" si="9"/>
        <v>-2.5002841231958201E-3</v>
      </c>
      <c r="BG13" s="26">
        <f t="shared" si="10"/>
        <v>135.29718377088307</v>
      </c>
    </row>
    <row r="14" spans="1:59" s="1" customFormat="1" ht="30" customHeight="1" outlineLevel="1" x14ac:dyDescent="0.25">
      <c r="A14" s="70">
        <v>6</v>
      </c>
      <c r="B14" s="70" t="s">
        <v>18</v>
      </c>
      <c r="C14" s="14">
        <v>0</v>
      </c>
      <c r="D14" s="97">
        <v>0</v>
      </c>
      <c r="E14" s="77"/>
      <c r="F14" s="97">
        <v>0</v>
      </c>
      <c r="G14" s="9">
        <f t="shared" si="11"/>
        <v>0</v>
      </c>
      <c r="H14" s="97">
        <v>0</v>
      </c>
      <c r="I14" s="77"/>
      <c r="J14" s="77"/>
      <c r="K14" s="77"/>
      <c r="L14" s="77"/>
      <c r="M14" s="97">
        <v>0</v>
      </c>
      <c r="N14" s="9">
        <f t="shared" si="12"/>
        <v>0</v>
      </c>
      <c r="O14" s="12">
        <f>C14+G14+N14</f>
        <v>0</v>
      </c>
      <c r="P14" s="11" t="e">
        <f t="shared" si="0"/>
        <v>#DIV/0!</v>
      </c>
      <c r="Q14" s="11" t="e">
        <f t="shared" si="1"/>
        <v>#DIV/0!</v>
      </c>
      <c r="R14" s="11" t="e">
        <f t="shared" si="13"/>
        <v>#DIV/0!</v>
      </c>
      <c r="S14" s="13" t="e">
        <f t="shared" si="14"/>
        <v>#DIV/0!</v>
      </c>
      <c r="T14" s="14">
        <v>0</v>
      </c>
      <c r="U14" s="97">
        <v>1</v>
      </c>
      <c r="V14" s="77"/>
      <c r="W14" s="97">
        <v>0</v>
      </c>
      <c r="X14" s="15">
        <f t="shared" si="15"/>
        <v>1</v>
      </c>
      <c r="Y14" s="97">
        <v>0</v>
      </c>
      <c r="Z14" s="77"/>
      <c r="AA14" s="77"/>
      <c r="AB14" s="77"/>
      <c r="AC14" s="77"/>
      <c r="AD14" s="97">
        <v>0</v>
      </c>
      <c r="AE14" s="105">
        <f t="shared" si="16"/>
        <v>0</v>
      </c>
      <c r="AF14" s="12">
        <f>T14+X14+AE14</f>
        <v>1</v>
      </c>
      <c r="AG14" s="11">
        <f t="shared" si="2"/>
        <v>0</v>
      </c>
      <c r="AH14" s="11">
        <f t="shared" si="3"/>
        <v>1</v>
      </c>
      <c r="AI14" s="11">
        <f t="shared" si="17"/>
        <v>0</v>
      </c>
      <c r="AJ14" s="13">
        <f t="shared" si="18"/>
        <v>1</v>
      </c>
      <c r="AK14" s="14">
        <v>0</v>
      </c>
      <c r="AL14" s="97">
        <v>1</v>
      </c>
      <c r="AM14" s="77"/>
      <c r="AN14" s="97">
        <v>0</v>
      </c>
      <c r="AO14" s="64">
        <f t="shared" si="19"/>
        <v>1</v>
      </c>
      <c r="AP14" s="97">
        <v>0</v>
      </c>
      <c r="AQ14" s="77"/>
      <c r="AR14" s="77"/>
      <c r="AS14" s="77"/>
      <c r="AT14" s="77"/>
      <c r="AU14" s="97">
        <v>0</v>
      </c>
      <c r="AV14" s="64">
        <f t="shared" si="20"/>
        <v>0</v>
      </c>
      <c r="AW14" s="12">
        <f>AK14+AO14+AV14</f>
        <v>1</v>
      </c>
      <c r="AX14" s="11">
        <f t="shared" si="4"/>
        <v>0</v>
      </c>
      <c r="AY14" s="11">
        <f t="shared" si="21"/>
        <v>1</v>
      </c>
      <c r="AZ14" s="11">
        <f t="shared" si="22"/>
        <v>0</v>
      </c>
      <c r="BA14" s="18">
        <f t="shared" si="23"/>
        <v>1</v>
      </c>
      <c r="BB14" s="25">
        <f t="shared" si="5"/>
        <v>0</v>
      </c>
      <c r="BC14" s="25">
        <f t="shared" si="6"/>
        <v>1</v>
      </c>
      <c r="BD14" s="25">
        <f t="shared" si="7"/>
        <v>0</v>
      </c>
      <c r="BE14" s="26" t="e">
        <f t="shared" si="8"/>
        <v>#DIV/0!</v>
      </c>
      <c r="BF14" s="26" t="e">
        <f t="shared" si="9"/>
        <v>#DIV/0!</v>
      </c>
      <c r="BG14" s="26" t="e">
        <f t="shared" si="10"/>
        <v>#DIV/0!</v>
      </c>
    </row>
    <row r="15" spans="1:59" s="1" customFormat="1" ht="30" customHeight="1" outlineLevel="1" x14ac:dyDescent="0.25">
      <c r="A15" s="70">
        <v>7</v>
      </c>
      <c r="B15" s="70" t="s">
        <v>19</v>
      </c>
      <c r="C15" s="14">
        <v>25</v>
      </c>
      <c r="D15" s="97">
        <v>0</v>
      </c>
      <c r="E15" s="77"/>
      <c r="F15" s="97">
        <v>0</v>
      </c>
      <c r="G15" s="9">
        <f t="shared" si="11"/>
        <v>0</v>
      </c>
      <c r="H15" s="97">
        <v>0</v>
      </c>
      <c r="I15" s="77"/>
      <c r="J15" s="77"/>
      <c r="K15" s="77"/>
      <c r="L15" s="77"/>
      <c r="M15" s="97">
        <v>15</v>
      </c>
      <c r="N15" s="9">
        <f t="shared" si="12"/>
        <v>15</v>
      </c>
      <c r="O15" s="12">
        <f>C15+G15+N15</f>
        <v>40</v>
      </c>
      <c r="P15" s="11">
        <f t="shared" si="0"/>
        <v>0.625</v>
      </c>
      <c r="Q15" s="11">
        <f t="shared" si="1"/>
        <v>0</v>
      </c>
      <c r="R15" s="11">
        <f t="shared" si="13"/>
        <v>0.375</v>
      </c>
      <c r="S15" s="13">
        <f t="shared" si="14"/>
        <v>1</v>
      </c>
      <c r="T15" s="14">
        <v>20</v>
      </c>
      <c r="U15" s="97">
        <v>1</v>
      </c>
      <c r="V15" s="77"/>
      <c r="W15" s="97">
        <v>1</v>
      </c>
      <c r="X15" s="15">
        <f t="shared" si="15"/>
        <v>2</v>
      </c>
      <c r="Y15" s="97">
        <v>8</v>
      </c>
      <c r="Z15" s="77"/>
      <c r="AA15" s="77"/>
      <c r="AB15" s="77"/>
      <c r="AC15" s="77"/>
      <c r="AD15" s="97">
        <v>68</v>
      </c>
      <c r="AE15" s="105">
        <f t="shared" si="16"/>
        <v>76</v>
      </c>
      <c r="AF15" s="12">
        <f>T15+X15+AE15</f>
        <v>98</v>
      </c>
      <c r="AG15" s="11">
        <f t="shared" si="2"/>
        <v>0.20408163265306123</v>
      </c>
      <c r="AH15" s="11">
        <f t="shared" si="3"/>
        <v>2.0408163265306121E-2</v>
      </c>
      <c r="AI15" s="11">
        <f t="shared" si="17"/>
        <v>0.77551020408163263</v>
      </c>
      <c r="AJ15" s="13">
        <f t="shared" si="18"/>
        <v>1</v>
      </c>
      <c r="AK15" s="14">
        <v>28</v>
      </c>
      <c r="AL15" s="97">
        <v>0</v>
      </c>
      <c r="AM15" s="77"/>
      <c r="AN15" s="97">
        <v>3</v>
      </c>
      <c r="AO15" s="64">
        <f t="shared" si="19"/>
        <v>3</v>
      </c>
      <c r="AP15" s="97">
        <v>5</v>
      </c>
      <c r="AQ15" s="77"/>
      <c r="AR15" s="77"/>
      <c r="AS15" s="77"/>
      <c r="AT15" s="77"/>
      <c r="AU15" s="97">
        <v>57</v>
      </c>
      <c r="AV15" s="64">
        <f t="shared" si="20"/>
        <v>62</v>
      </c>
      <c r="AW15" s="12">
        <f>AK15+AO15+AV15</f>
        <v>93</v>
      </c>
      <c r="AX15" s="11">
        <f t="shared" si="4"/>
        <v>0.30107526881720431</v>
      </c>
      <c r="AY15" s="11">
        <f t="shared" si="21"/>
        <v>3.2258064516129031E-2</v>
      </c>
      <c r="AZ15" s="11">
        <f t="shared" si="22"/>
        <v>0.66666666666666663</v>
      </c>
      <c r="BA15" s="18">
        <f t="shared" si="23"/>
        <v>1</v>
      </c>
      <c r="BB15" s="25">
        <f t="shared" si="5"/>
        <v>3</v>
      </c>
      <c r="BC15" s="25">
        <f t="shared" si="6"/>
        <v>3</v>
      </c>
      <c r="BD15" s="25">
        <f t="shared" si="7"/>
        <v>47</v>
      </c>
      <c r="BE15" s="26">
        <f t="shared" si="8"/>
        <v>-0.32392473118279569</v>
      </c>
      <c r="BF15" s="26">
        <f t="shared" si="9"/>
        <v>3.2258064516129031E-2</v>
      </c>
      <c r="BG15" s="26">
        <f t="shared" si="10"/>
        <v>0.29166666666666663</v>
      </c>
    </row>
    <row r="16" spans="1:59" s="1" customFormat="1" ht="30" customHeight="1" outlineLevel="1" x14ac:dyDescent="0.25">
      <c r="A16" s="70">
        <v>8</v>
      </c>
      <c r="B16" s="70" t="s">
        <v>20</v>
      </c>
      <c r="C16" s="14">
        <v>0</v>
      </c>
      <c r="D16" s="97">
        <v>0</v>
      </c>
      <c r="E16" s="77"/>
      <c r="F16" s="97">
        <v>0</v>
      </c>
      <c r="G16" s="9">
        <f t="shared" si="11"/>
        <v>0</v>
      </c>
      <c r="H16" s="97">
        <v>0</v>
      </c>
      <c r="I16" s="77"/>
      <c r="J16" s="77"/>
      <c r="K16" s="77"/>
      <c r="L16" s="77"/>
      <c r="M16" s="97">
        <v>0</v>
      </c>
      <c r="N16" s="9">
        <f t="shared" si="12"/>
        <v>0</v>
      </c>
      <c r="O16" s="12">
        <f>C16+G16+N16</f>
        <v>0</v>
      </c>
      <c r="P16" s="11" t="e">
        <f t="shared" si="0"/>
        <v>#DIV/0!</v>
      </c>
      <c r="Q16" s="11" t="e">
        <f t="shared" si="1"/>
        <v>#DIV/0!</v>
      </c>
      <c r="R16" s="11" t="e">
        <f t="shared" si="13"/>
        <v>#DIV/0!</v>
      </c>
      <c r="S16" s="13" t="e">
        <f t="shared" si="14"/>
        <v>#DIV/0!</v>
      </c>
      <c r="T16" s="14">
        <v>0</v>
      </c>
      <c r="U16" s="97">
        <v>1</v>
      </c>
      <c r="V16" s="77"/>
      <c r="W16" s="97">
        <v>0</v>
      </c>
      <c r="X16" s="15">
        <f t="shared" si="15"/>
        <v>1</v>
      </c>
      <c r="Y16" s="97">
        <v>0</v>
      </c>
      <c r="Z16" s="77"/>
      <c r="AA16" s="77"/>
      <c r="AB16" s="77"/>
      <c r="AC16" s="77"/>
      <c r="AD16" s="97">
        <v>0</v>
      </c>
      <c r="AE16" s="105">
        <f t="shared" si="16"/>
        <v>0</v>
      </c>
      <c r="AF16" s="12">
        <f>T16+X16+AE16</f>
        <v>1</v>
      </c>
      <c r="AG16" s="11">
        <f t="shared" si="2"/>
        <v>0</v>
      </c>
      <c r="AH16" s="11">
        <f t="shared" si="3"/>
        <v>1</v>
      </c>
      <c r="AI16" s="11">
        <f t="shared" si="17"/>
        <v>0</v>
      </c>
      <c r="AJ16" s="13">
        <f t="shared" si="18"/>
        <v>1</v>
      </c>
      <c r="AK16" s="14">
        <v>0</v>
      </c>
      <c r="AL16" s="97">
        <v>0</v>
      </c>
      <c r="AM16" s="77"/>
      <c r="AN16" s="97">
        <v>0</v>
      </c>
      <c r="AO16" s="64">
        <f>AL16+AM16+AN16</f>
        <v>0</v>
      </c>
      <c r="AP16" s="97">
        <v>0</v>
      </c>
      <c r="AQ16" s="77"/>
      <c r="AR16" s="77"/>
      <c r="AS16" s="77"/>
      <c r="AT16" s="77"/>
      <c r="AU16" s="97">
        <v>0</v>
      </c>
      <c r="AV16" s="64">
        <f t="shared" si="20"/>
        <v>0</v>
      </c>
      <c r="AW16" s="12">
        <f>AK16+AO16+AV16</f>
        <v>0</v>
      </c>
      <c r="AX16" s="11" t="e">
        <f t="shared" si="4"/>
        <v>#DIV/0!</v>
      </c>
      <c r="AY16" s="11" t="e">
        <f t="shared" si="21"/>
        <v>#DIV/0!</v>
      </c>
      <c r="AZ16" s="11" t="e">
        <f t="shared" si="22"/>
        <v>#DIV/0!</v>
      </c>
      <c r="BA16" s="18" t="e">
        <f t="shared" si="23"/>
        <v>#DIV/0!</v>
      </c>
      <c r="BB16" s="25">
        <f t="shared" si="5"/>
        <v>0</v>
      </c>
      <c r="BC16" s="25">
        <f t="shared" si="6"/>
        <v>0</v>
      </c>
      <c r="BD16" s="25">
        <f t="shared" si="7"/>
        <v>0</v>
      </c>
      <c r="BE16" s="26" t="e">
        <f t="shared" si="8"/>
        <v>#DIV/0!</v>
      </c>
      <c r="BF16" s="26" t="e">
        <f t="shared" si="9"/>
        <v>#DIV/0!</v>
      </c>
      <c r="BG16" s="26" t="e">
        <f t="shared" si="10"/>
        <v>#DIV/0!</v>
      </c>
    </row>
    <row r="17" spans="1:59" s="41" customFormat="1" ht="30" customHeight="1" x14ac:dyDescent="0.25">
      <c r="A17" s="34"/>
      <c r="B17" s="34" t="s">
        <v>42</v>
      </c>
      <c r="C17" s="42">
        <f>SUM(C13:C16)</f>
        <v>95</v>
      </c>
      <c r="D17" s="42">
        <f t="shared" ref="D17:AW17" si="25">SUM(D13:D16)</f>
        <v>4</v>
      </c>
      <c r="E17" s="78"/>
      <c r="F17" s="42">
        <f t="shared" si="25"/>
        <v>17</v>
      </c>
      <c r="G17" s="37">
        <f t="shared" si="25"/>
        <v>21</v>
      </c>
      <c r="H17" s="42">
        <f t="shared" si="25"/>
        <v>6</v>
      </c>
      <c r="I17" s="78">
        <f t="shared" si="25"/>
        <v>0</v>
      </c>
      <c r="J17" s="78">
        <f t="shared" si="25"/>
        <v>0</v>
      </c>
      <c r="K17" s="78">
        <f t="shared" si="25"/>
        <v>0</v>
      </c>
      <c r="L17" s="78">
        <f t="shared" si="25"/>
        <v>0</v>
      </c>
      <c r="M17" s="42">
        <f t="shared" si="25"/>
        <v>337</v>
      </c>
      <c r="N17" s="37">
        <f t="shared" si="25"/>
        <v>343</v>
      </c>
      <c r="O17" s="62">
        <f t="shared" si="25"/>
        <v>459</v>
      </c>
      <c r="P17" s="38">
        <f t="shared" si="0"/>
        <v>0.20697167755991286</v>
      </c>
      <c r="Q17" s="38">
        <f t="shared" si="1"/>
        <v>4.5751633986928102E-2</v>
      </c>
      <c r="R17" s="38">
        <f t="shared" si="13"/>
        <v>0.74727668845315909</v>
      </c>
      <c r="S17" s="39">
        <f t="shared" si="14"/>
        <v>1</v>
      </c>
      <c r="T17" s="42">
        <f t="shared" si="25"/>
        <v>71</v>
      </c>
      <c r="U17" s="42">
        <f t="shared" si="25"/>
        <v>3</v>
      </c>
      <c r="V17" s="78"/>
      <c r="W17" s="42">
        <f t="shared" si="25"/>
        <v>17</v>
      </c>
      <c r="X17" s="67">
        <f t="shared" si="25"/>
        <v>20</v>
      </c>
      <c r="Y17" s="42">
        <f t="shared" si="25"/>
        <v>15</v>
      </c>
      <c r="Z17" s="78">
        <f t="shared" si="25"/>
        <v>0</v>
      </c>
      <c r="AA17" s="78">
        <f t="shared" si="25"/>
        <v>0</v>
      </c>
      <c r="AB17" s="78">
        <f t="shared" si="25"/>
        <v>0</v>
      </c>
      <c r="AC17" s="78">
        <f t="shared" si="25"/>
        <v>0</v>
      </c>
      <c r="AD17" s="42">
        <f t="shared" si="25"/>
        <v>402</v>
      </c>
      <c r="AE17" s="106">
        <f t="shared" si="25"/>
        <v>417</v>
      </c>
      <c r="AF17" s="62">
        <f t="shared" si="25"/>
        <v>508</v>
      </c>
      <c r="AG17" s="38">
        <f t="shared" si="2"/>
        <v>0.13976377952755906</v>
      </c>
      <c r="AH17" s="38">
        <f t="shared" si="3"/>
        <v>3.937007874015748E-2</v>
      </c>
      <c r="AI17" s="38">
        <f t="shared" si="17"/>
        <v>0.82086614173228345</v>
      </c>
      <c r="AJ17" s="39">
        <f t="shared" si="18"/>
        <v>1</v>
      </c>
      <c r="AK17" s="42">
        <f t="shared" si="25"/>
        <v>78</v>
      </c>
      <c r="AL17" s="42">
        <f t="shared" si="25"/>
        <v>1</v>
      </c>
      <c r="AM17" s="78"/>
      <c r="AN17" s="42">
        <f t="shared" si="25"/>
        <v>21</v>
      </c>
      <c r="AO17" s="65">
        <f t="shared" si="25"/>
        <v>22</v>
      </c>
      <c r="AP17" s="42">
        <f t="shared" si="25"/>
        <v>23</v>
      </c>
      <c r="AQ17" s="78">
        <f t="shared" si="25"/>
        <v>0</v>
      </c>
      <c r="AR17" s="78">
        <f t="shared" si="25"/>
        <v>0</v>
      </c>
      <c r="AS17" s="78">
        <f t="shared" si="25"/>
        <v>0</v>
      </c>
      <c r="AT17" s="78">
        <f t="shared" si="25"/>
        <v>0</v>
      </c>
      <c r="AU17" s="42">
        <f t="shared" si="25"/>
        <v>349</v>
      </c>
      <c r="AV17" s="65">
        <f t="shared" si="25"/>
        <v>372</v>
      </c>
      <c r="AW17" s="62">
        <f t="shared" si="25"/>
        <v>472</v>
      </c>
      <c r="AX17" s="38">
        <f t="shared" si="4"/>
        <v>0.1652542372881356</v>
      </c>
      <c r="AY17" s="38">
        <f t="shared" si="21"/>
        <v>4.6610169491525424E-2</v>
      </c>
      <c r="AZ17" s="38">
        <f>(AP17/AX17)</f>
        <v>139.17948717948718</v>
      </c>
      <c r="BA17" s="40">
        <f t="shared" si="23"/>
        <v>139.39135158626684</v>
      </c>
      <c r="BB17" s="35">
        <f t="shared" si="5"/>
        <v>-17</v>
      </c>
      <c r="BC17" s="35">
        <f t="shared" si="6"/>
        <v>1</v>
      </c>
      <c r="BD17" s="35">
        <f t="shared" si="7"/>
        <v>29</v>
      </c>
      <c r="BE17" s="36">
        <f t="shared" si="8"/>
        <v>-4.1717440271777262E-2</v>
      </c>
      <c r="BF17" s="36">
        <f t="shared" si="9"/>
        <v>8.5853550459732281E-4</v>
      </c>
      <c r="BG17" s="36">
        <f t="shared" si="10"/>
        <v>138.43221049103403</v>
      </c>
    </row>
    <row r="18" spans="1:59" s="1" customFormat="1" ht="30" customHeight="1" outlineLevel="1" x14ac:dyDescent="0.25">
      <c r="A18" s="70">
        <v>9</v>
      </c>
      <c r="B18" s="70" t="s">
        <v>21</v>
      </c>
      <c r="C18" s="14">
        <v>0</v>
      </c>
      <c r="D18" s="97">
        <v>0</v>
      </c>
      <c r="E18" s="77"/>
      <c r="F18" s="97">
        <v>0</v>
      </c>
      <c r="G18" s="9">
        <f t="shared" si="11"/>
        <v>0</v>
      </c>
      <c r="H18" s="97">
        <v>0</v>
      </c>
      <c r="I18" s="77"/>
      <c r="J18" s="77"/>
      <c r="K18" s="77"/>
      <c r="L18" s="77"/>
      <c r="M18" s="97">
        <v>0</v>
      </c>
      <c r="N18" s="9">
        <f t="shared" si="12"/>
        <v>0</v>
      </c>
      <c r="O18" s="12">
        <f>C18+G18+N18</f>
        <v>0</v>
      </c>
      <c r="P18" s="11" t="e">
        <f t="shared" si="0"/>
        <v>#DIV/0!</v>
      </c>
      <c r="Q18" s="11" t="e">
        <f t="shared" si="1"/>
        <v>#DIV/0!</v>
      </c>
      <c r="R18" s="11" t="e">
        <f t="shared" si="13"/>
        <v>#DIV/0!</v>
      </c>
      <c r="S18" s="13" t="e">
        <f t="shared" si="14"/>
        <v>#DIV/0!</v>
      </c>
      <c r="T18" s="14">
        <v>0</v>
      </c>
      <c r="U18" s="97">
        <v>1</v>
      </c>
      <c r="V18" s="77"/>
      <c r="W18" s="97">
        <v>0</v>
      </c>
      <c r="X18" s="15">
        <f t="shared" si="15"/>
        <v>1</v>
      </c>
      <c r="Y18" s="97">
        <v>0</v>
      </c>
      <c r="Z18" s="77"/>
      <c r="AA18" s="77"/>
      <c r="AB18" s="77"/>
      <c r="AC18" s="77"/>
      <c r="AD18" s="97">
        <v>0</v>
      </c>
      <c r="AE18" s="105">
        <f t="shared" si="16"/>
        <v>0</v>
      </c>
      <c r="AF18" s="12">
        <f>T18+X18+AE18</f>
        <v>1</v>
      </c>
      <c r="AG18" s="11">
        <f t="shared" si="2"/>
        <v>0</v>
      </c>
      <c r="AH18" s="11">
        <f t="shared" si="3"/>
        <v>1</v>
      </c>
      <c r="AI18" s="11">
        <f t="shared" si="17"/>
        <v>0</v>
      </c>
      <c r="AJ18" s="13">
        <f t="shared" si="18"/>
        <v>1</v>
      </c>
      <c r="AK18" s="14">
        <v>0</v>
      </c>
      <c r="AL18" s="97">
        <v>1</v>
      </c>
      <c r="AM18" s="77"/>
      <c r="AN18" s="97">
        <v>0</v>
      </c>
      <c r="AO18" s="64">
        <f>AL18+AM18+AN18</f>
        <v>1</v>
      </c>
      <c r="AP18" s="97">
        <v>0</v>
      </c>
      <c r="AQ18" s="77"/>
      <c r="AR18" s="77"/>
      <c r="AS18" s="77"/>
      <c r="AT18" s="77"/>
      <c r="AU18" s="97">
        <v>0</v>
      </c>
      <c r="AV18" s="64">
        <f t="shared" si="20"/>
        <v>0</v>
      </c>
      <c r="AW18" s="12">
        <f>AK18+AO18+AV18</f>
        <v>1</v>
      </c>
      <c r="AX18" s="11">
        <f t="shared" si="4"/>
        <v>0</v>
      </c>
      <c r="AY18" s="11">
        <f t="shared" si="21"/>
        <v>1</v>
      </c>
      <c r="AZ18" s="11">
        <f t="shared" si="22"/>
        <v>0</v>
      </c>
      <c r="BA18" s="18">
        <f t="shared" si="23"/>
        <v>1</v>
      </c>
      <c r="BB18" s="25">
        <f t="shared" si="5"/>
        <v>0</v>
      </c>
      <c r="BC18" s="25">
        <f t="shared" si="6"/>
        <v>1</v>
      </c>
      <c r="BD18" s="25">
        <f t="shared" si="7"/>
        <v>0</v>
      </c>
      <c r="BE18" s="26" t="e">
        <f t="shared" si="8"/>
        <v>#DIV/0!</v>
      </c>
      <c r="BF18" s="26" t="e">
        <f t="shared" si="9"/>
        <v>#DIV/0!</v>
      </c>
      <c r="BG18" s="26" t="e">
        <f t="shared" si="10"/>
        <v>#DIV/0!</v>
      </c>
    </row>
    <row r="19" spans="1:59" s="1" customFormat="1" ht="30" customHeight="1" outlineLevel="1" x14ac:dyDescent="0.25">
      <c r="A19" s="70">
        <v>10</v>
      </c>
      <c r="B19" s="70" t="s">
        <v>22</v>
      </c>
      <c r="C19" s="14">
        <v>0</v>
      </c>
      <c r="D19" s="97">
        <v>1</v>
      </c>
      <c r="E19" s="77"/>
      <c r="F19" s="97">
        <v>0</v>
      </c>
      <c r="G19" s="9">
        <f t="shared" si="11"/>
        <v>1</v>
      </c>
      <c r="H19" s="97">
        <v>0</v>
      </c>
      <c r="I19" s="77"/>
      <c r="J19" s="77"/>
      <c r="K19" s="77"/>
      <c r="L19" s="77"/>
      <c r="M19" s="97">
        <v>0</v>
      </c>
      <c r="N19" s="9">
        <f t="shared" si="12"/>
        <v>0</v>
      </c>
      <c r="O19" s="12">
        <f>C19+G19+N19</f>
        <v>1</v>
      </c>
      <c r="P19" s="11">
        <f t="shared" si="0"/>
        <v>0</v>
      </c>
      <c r="Q19" s="11">
        <f t="shared" si="1"/>
        <v>1</v>
      </c>
      <c r="R19" s="11">
        <f t="shared" si="13"/>
        <v>0</v>
      </c>
      <c r="S19" s="13">
        <f t="shared" si="14"/>
        <v>1</v>
      </c>
      <c r="T19" s="14">
        <v>0</v>
      </c>
      <c r="U19" s="97">
        <v>0</v>
      </c>
      <c r="V19" s="77"/>
      <c r="W19" s="97">
        <v>0</v>
      </c>
      <c r="X19" s="15">
        <f t="shared" si="15"/>
        <v>0</v>
      </c>
      <c r="Y19" s="97">
        <v>0</v>
      </c>
      <c r="Z19" s="77"/>
      <c r="AA19" s="77"/>
      <c r="AB19" s="77"/>
      <c r="AC19" s="77"/>
      <c r="AD19" s="97">
        <v>0</v>
      </c>
      <c r="AE19" s="105">
        <f t="shared" si="16"/>
        <v>0</v>
      </c>
      <c r="AF19" s="12">
        <f>T19+X19+AE19</f>
        <v>0</v>
      </c>
      <c r="AG19" s="11" t="e">
        <f t="shared" si="2"/>
        <v>#DIV/0!</v>
      </c>
      <c r="AH19" s="11" t="e">
        <f t="shared" si="3"/>
        <v>#DIV/0!</v>
      </c>
      <c r="AI19" s="11" t="e">
        <f t="shared" si="17"/>
        <v>#DIV/0!</v>
      </c>
      <c r="AJ19" s="13" t="e">
        <f t="shared" si="18"/>
        <v>#DIV/0!</v>
      </c>
      <c r="AK19" s="14">
        <v>0</v>
      </c>
      <c r="AL19" s="97">
        <v>0</v>
      </c>
      <c r="AM19" s="77"/>
      <c r="AN19" s="97">
        <v>0</v>
      </c>
      <c r="AO19" s="64">
        <f t="shared" ref="AO19:AO34" si="26">AL19+AM19+AN19</f>
        <v>0</v>
      </c>
      <c r="AP19" s="97">
        <v>0</v>
      </c>
      <c r="AQ19" s="77"/>
      <c r="AR19" s="77"/>
      <c r="AS19" s="77"/>
      <c r="AT19" s="77"/>
      <c r="AU19" s="97">
        <v>0</v>
      </c>
      <c r="AV19" s="64">
        <f t="shared" si="20"/>
        <v>0</v>
      </c>
      <c r="AW19" s="12">
        <f>AK19+AO19+AV19</f>
        <v>0</v>
      </c>
      <c r="AX19" s="11" t="e">
        <f t="shared" si="4"/>
        <v>#DIV/0!</v>
      </c>
      <c r="AY19" s="11" t="e">
        <f t="shared" si="21"/>
        <v>#DIV/0!</v>
      </c>
      <c r="AZ19" s="11" t="e">
        <f t="shared" si="22"/>
        <v>#DIV/0!</v>
      </c>
      <c r="BA19" s="18" t="e">
        <f t="shared" si="23"/>
        <v>#DIV/0!</v>
      </c>
      <c r="BB19" s="25">
        <f t="shared" si="5"/>
        <v>0</v>
      </c>
      <c r="BC19" s="25">
        <f t="shared" si="6"/>
        <v>-1</v>
      </c>
      <c r="BD19" s="25">
        <f t="shared" si="7"/>
        <v>0</v>
      </c>
      <c r="BE19" s="26" t="e">
        <f t="shared" si="8"/>
        <v>#DIV/0!</v>
      </c>
      <c r="BF19" s="26" t="e">
        <f t="shared" si="9"/>
        <v>#DIV/0!</v>
      </c>
      <c r="BG19" s="26" t="e">
        <f t="shared" si="10"/>
        <v>#DIV/0!</v>
      </c>
    </row>
    <row r="20" spans="1:59" s="1" customFormat="1" ht="30" customHeight="1" outlineLevel="1" x14ac:dyDescent="0.25">
      <c r="A20" s="70">
        <v>11</v>
      </c>
      <c r="B20" s="70" t="s">
        <v>23</v>
      </c>
      <c r="C20" s="14">
        <v>0</v>
      </c>
      <c r="D20" s="97">
        <v>0</v>
      </c>
      <c r="E20" s="77"/>
      <c r="F20" s="97">
        <v>0</v>
      </c>
      <c r="G20" s="9">
        <f t="shared" si="11"/>
        <v>0</v>
      </c>
      <c r="H20" s="97">
        <v>0</v>
      </c>
      <c r="I20" s="77"/>
      <c r="J20" s="77"/>
      <c r="K20" s="77"/>
      <c r="L20" s="77"/>
      <c r="M20" s="97">
        <v>0</v>
      </c>
      <c r="N20" s="9">
        <f t="shared" si="12"/>
        <v>0</v>
      </c>
      <c r="O20" s="12">
        <f>C20+G20+N20</f>
        <v>0</v>
      </c>
      <c r="P20" s="11" t="e">
        <f t="shared" si="0"/>
        <v>#DIV/0!</v>
      </c>
      <c r="Q20" s="11" t="e">
        <f t="shared" si="1"/>
        <v>#DIV/0!</v>
      </c>
      <c r="R20" s="11" t="e">
        <f t="shared" si="13"/>
        <v>#DIV/0!</v>
      </c>
      <c r="S20" s="13" t="e">
        <f t="shared" si="14"/>
        <v>#DIV/0!</v>
      </c>
      <c r="T20" s="14">
        <v>0</v>
      </c>
      <c r="U20" s="97">
        <v>0</v>
      </c>
      <c r="V20" s="77"/>
      <c r="W20" s="97">
        <v>0</v>
      </c>
      <c r="X20" s="15">
        <f t="shared" si="15"/>
        <v>0</v>
      </c>
      <c r="Y20" s="97">
        <v>0</v>
      </c>
      <c r="Z20" s="77"/>
      <c r="AA20" s="77"/>
      <c r="AB20" s="77"/>
      <c r="AC20" s="77"/>
      <c r="AD20" s="97">
        <v>0</v>
      </c>
      <c r="AE20" s="105">
        <f>Y20+Z20+AA20+AB20+AC20+AD20</f>
        <v>0</v>
      </c>
      <c r="AF20" s="12">
        <f>T20+X20+AE20</f>
        <v>0</v>
      </c>
      <c r="AG20" s="11" t="e">
        <f t="shared" si="2"/>
        <v>#DIV/0!</v>
      </c>
      <c r="AH20" s="11" t="e">
        <f t="shared" si="3"/>
        <v>#DIV/0!</v>
      </c>
      <c r="AI20" s="11" t="e">
        <f t="shared" si="17"/>
        <v>#DIV/0!</v>
      </c>
      <c r="AJ20" s="13" t="e">
        <f t="shared" si="18"/>
        <v>#DIV/0!</v>
      </c>
      <c r="AK20" s="14">
        <v>0</v>
      </c>
      <c r="AL20" s="97">
        <v>0</v>
      </c>
      <c r="AM20" s="77"/>
      <c r="AN20" s="97">
        <v>0</v>
      </c>
      <c r="AO20" s="64">
        <f t="shared" si="26"/>
        <v>0</v>
      </c>
      <c r="AP20" s="97">
        <v>0</v>
      </c>
      <c r="AQ20" s="77"/>
      <c r="AR20" s="77"/>
      <c r="AS20" s="77"/>
      <c r="AT20" s="77"/>
      <c r="AU20" s="97">
        <v>0</v>
      </c>
      <c r="AV20" s="64">
        <f t="shared" si="20"/>
        <v>0</v>
      </c>
      <c r="AW20" s="12">
        <f>AK20+AO20+AV20</f>
        <v>0</v>
      </c>
      <c r="AX20" s="11" t="e">
        <f t="shared" si="4"/>
        <v>#DIV/0!</v>
      </c>
      <c r="AY20" s="11" t="e">
        <f t="shared" si="21"/>
        <v>#DIV/0!</v>
      </c>
      <c r="AZ20" s="11" t="e">
        <f t="shared" si="22"/>
        <v>#DIV/0!</v>
      </c>
      <c r="BA20" s="18" t="e">
        <f t="shared" si="23"/>
        <v>#DIV/0!</v>
      </c>
      <c r="BB20" s="25">
        <f t="shared" si="5"/>
        <v>0</v>
      </c>
      <c r="BC20" s="25">
        <f t="shared" si="6"/>
        <v>0</v>
      </c>
      <c r="BD20" s="25">
        <f t="shared" si="7"/>
        <v>0</v>
      </c>
      <c r="BE20" s="26" t="e">
        <f t="shared" si="8"/>
        <v>#DIV/0!</v>
      </c>
      <c r="BF20" s="26" t="e">
        <f t="shared" si="9"/>
        <v>#DIV/0!</v>
      </c>
      <c r="BG20" s="26" t="e">
        <f t="shared" si="10"/>
        <v>#DIV/0!</v>
      </c>
    </row>
    <row r="21" spans="1:59" s="41" customFormat="1" ht="30" customHeight="1" x14ac:dyDescent="0.25">
      <c r="A21" s="34"/>
      <c r="B21" s="34" t="s">
        <v>43</v>
      </c>
      <c r="C21" s="42">
        <f>SUM(C18:C20)</f>
        <v>0</v>
      </c>
      <c r="D21" s="42">
        <f t="shared" ref="D21:AW21" si="27">SUM(D18:D20)</f>
        <v>1</v>
      </c>
      <c r="E21" s="78"/>
      <c r="F21" s="42">
        <f t="shared" si="27"/>
        <v>0</v>
      </c>
      <c r="G21" s="37">
        <f t="shared" si="27"/>
        <v>1</v>
      </c>
      <c r="H21" s="42">
        <f t="shared" si="27"/>
        <v>0</v>
      </c>
      <c r="I21" s="78">
        <f t="shared" si="27"/>
        <v>0</v>
      </c>
      <c r="J21" s="78">
        <f t="shared" si="27"/>
        <v>0</v>
      </c>
      <c r="K21" s="78">
        <f t="shared" si="27"/>
        <v>0</v>
      </c>
      <c r="L21" s="78">
        <f t="shared" si="27"/>
        <v>0</v>
      </c>
      <c r="M21" s="42">
        <f t="shared" si="27"/>
        <v>0</v>
      </c>
      <c r="N21" s="37">
        <f t="shared" si="27"/>
        <v>0</v>
      </c>
      <c r="O21" s="62">
        <f t="shared" si="27"/>
        <v>1</v>
      </c>
      <c r="P21" s="43">
        <f t="shared" si="0"/>
        <v>0</v>
      </c>
      <c r="Q21" s="43">
        <f t="shared" si="1"/>
        <v>1</v>
      </c>
      <c r="R21" s="43">
        <f t="shared" si="13"/>
        <v>0</v>
      </c>
      <c r="S21" s="44">
        <f t="shared" si="14"/>
        <v>1</v>
      </c>
      <c r="T21" s="42">
        <f t="shared" si="27"/>
        <v>0</v>
      </c>
      <c r="U21" s="42">
        <f t="shared" si="27"/>
        <v>1</v>
      </c>
      <c r="V21" s="78"/>
      <c r="W21" s="42">
        <f t="shared" si="27"/>
        <v>0</v>
      </c>
      <c r="X21" s="67">
        <f t="shared" si="27"/>
        <v>1</v>
      </c>
      <c r="Y21" s="42">
        <f t="shared" si="27"/>
        <v>0</v>
      </c>
      <c r="Z21" s="78">
        <f t="shared" si="27"/>
        <v>0</v>
      </c>
      <c r="AA21" s="78">
        <f t="shared" si="27"/>
        <v>0</v>
      </c>
      <c r="AB21" s="78">
        <f t="shared" si="27"/>
        <v>0</v>
      </c>
      <c r="AC21" s="78">
        <f t="shared" si="27"/>
        <v>0</v>
      </c>
      <c r="AD21" s="42">
        <f t="shared" si="27"/>
        <v>0</v>
      </c>
      <c r="AE21" s="106">
        <f t="shared" si="27"/>
        <v>0</v>
      </c>
      <c r="AF21" s="62">
        <f t="shared" si="27"/>
        <v>1</v>
      </c>
      <c r="AG21" s="43">
        <f t="shared" si="2"/>
        <v>0</v>
      </c>
      <c r="AH21" s="43">
        <f t="shared" si="3"/>
        <v>1</v>
      </c>
      <c r="AI21" s="43">
        <f t="shared" si="17"/>
        <v>0</v>
      </c>
      <c r="AJ21" s="44">
        <f t="shared" si="18"/>
        <v>1</v>
      </c>
      <c r="AK21" s="42">
        <f t="shared" si="27"/>
        <v>0</v>
      </c>
      <c r="AL21" s="42">
        <f t="shared" si="27"/>
        <v>1</v>
      </c>
      <c r="AM21" s="78"/>
      <c r="AN21" s="42">
        <f t="shared" si="27"/>
        <v>0</v>
      </c>
      <c r="AO21" s="65">
        <f t="shared" si="27"/>
        <v>1</v>
      </c>
      <c r="AP21" s="42">
        <f t="shared" si="27"/>
        <v>0</v>
      </c>
      <c r="AQ21" s="78">
        <f t="shared" si="27"/>
        <v>0</v>
      </c>
      <c r="AR21" s="78">
        <f t="shared" si="27"/>
        <v>0</v>
      </c>
      <c r="AS21" s="78">
        <f t="shared" si="27"/>
        <v>0</v>
      </c>
      <c r="AT21" s="78">
        <f t="shared" si="27"/>
        <v>0</v>
      </c>
      <c r="AU21" s="42">
        <f t="shared" si="27"/>
        <v>0</v>
      </c>
      <c r="AV21" s="65">
        <f t="shared" si="27"/>
        <v>0</v>
      </c>
      <c r="AW21" s="62">
        <f t="shared" si="27"/>
        <v>1</v>
      </c>
      <c r="AX21" s="43">
        <f t="shared" si="4"/>
        <v>0</v>
      </c>
      <c r="AY21" s="43">
        <f t="shared" si="21"/>
        <v>1</v>
      </c>
      <c r="AZ21" s="43">
        <f t="shared" si="22"/>
        <v>0</v>
      </c>
      <c r="BA21" s="45">
        <f t="shared" si="23"/>
        <v>1</v>
      </c>
      <c r="BB21" s="35">
        <f t="shared" si="5"/>
        <v>0</v>
      </c>
      <c r="BC21" s="35">
        <f t="shared" si="6"/>
        <v>0</v>
      </c>
      <c r="BD21" s="35">
        <f t="shared" si="7"/>
        <v>0</v>
      </c>
      <c r="BE21" s="36">
        <f t="shared" si="8"/>
        <v>0</v>
      </c>
      <c r="BF21" s="36">
        <f t="shared" si="9"/>
        <v>0</v>
      </c>
      <c r="BG21" s="36">
        <f t="shared" si="10"/>
        <v>0</v>
      </c>
    </row>
    <row r="22" spans="1:59" s="1" customFormat="1" ht="30" customHeight="1" outlineLevel="1" x14ac:dyDescent="0.25">
      <c r="A22" s="70">
        <v>12</v>
      </c>
      <c r="B22" s="70" t="s">
        <v>24</v>
      </c>
      <c r="C22" s="14">
        <v>0</v>
      </c>
      <c r="D22" s="97">
        <v>0</v>
      </c>
      <c r="E22" s="77"/>
      <c r="F22" s="97">
        <v>0</v>
      </c>
      <c r="G22" s="9">
        <f t="shared" si="11"/>
        <v>0</v>
      </c>
      <c r="H22" s="97">
        <v>0</v>
      </c>
      <c r="I22" s="77"/>
      <c r="J22" s="77"/>
      <c r="K22" s="77"/>
      <c r="L22" s="77"/>
      <c r="M22" s="97">
        <v>0</v>
      </c>
      <c r="N22" s="9">
        <f t="shared" si="12"/>
        <v>0</v>
      </c>
      <c r="O22" s="12">
        <f>C22+G22+N22</f>
        <v>0</v>
      </c>
      <c r="P22" s="11" t="e">
        <f t="shared" si="0"/>
        <v>#DIV/0!</v>
      </c>
      <c r="Q22" s="11" t="e">
        <f t="shared" si="1"/>
        <v>#DIV/0!</v>
      </c>
      <c r="R22" s="11" t="e">
        <f t="shared" si="13"/>
        <v>#DIV/0!</v>
      </c>
      <c r="S22" s="13" t="e">
        <f t="shared" si="14"/>
        <v>#DIV/0!</v>
      </c>
      <c r="T22" s="14">
        <v>0</v>
      </c>
      <c r="U22" s="97">
        <v>1</v>
      </c>
      <c r="V22" s="77"/>
      <c r="W22" s="97">
        <v>0</v>
      </c>
      <c r="X22" s="15">
        <f t="shared" si="15"/>
        <v>1</v>
      </c>
      <c r="Y22" s="97">
        <v>0</v>
      </c>
      <c r="Z22" s="77"/>
      <c r="AA22" s="77"/>
      <c r="AB22" s="77"/>
      <c r="AC22" s="77"/>
      <c r="AD22" s="97">
        <v>0</v>
      </c>
      <c r="AE22" s="105">
        <f>Y22+Z22+AA22+AB22+AC22+AD22</f>
        <v>0</v>
      </c>
      <c r="AF22" s="12">
        <f>T22+X22+AE22</f>
        <v>1</v>
      </c>
      <c r="AG22" s="11">
        <f t="shared" si="2"/>
        <v>0</v>
      </c>
      <c r="AH22" s="11">
        <f t="shared" si="3"/>
        <v>1</v>
      </c>
      <c r="AI22" s="11">
        <f t="shared" si="17"/>
        <v>0</v>
      </c>
      <c r="AJ22" s="13">
        <f t="shared" si="18"/>
        <v>1</v>
      </c>
      <c r="AK22" s="14">
        <v>0</v>
      </c>
      <c r="AL22" s="97">
        <v>0</v>
      </c>
      <c r="AM22" s="77"/>
      <c r="AN22" s="97">
        <v>0</v>
      </c>
      <c r="AO22" s="64">
        <f t="shared" si="26"/>
        <v>0</v>
      </c>
      <c r="AP22" s="97">
        <v>0</v>
      </c>
      <c r="AQ22" s="77"/>
      <c r="AR22" s="77"/>
      <c r="AS22" s="77"/>
      <c r="AT22" s="77"/>
      <c r="AU22" s="97">
        <v>0</v>
      </c>
      <c r="AV22" s="64">
        <f t="shared" si="20"/>
        <v>0</v>
      </c>
      <c r="AW22" s="12">
        <f>AK22+AO22+AV22</f>
        <v>0</v>
      </c>
      <c r="AX22" s="11" t="e">
        <f t="shared" si="4"/>
        <v>#DIV/0!</v>
      </c>
      <c r="AY22" s="11" t="e">
        <f t="shared" si="21"/>
        <v>#DIV/0!</v>
      </c>
      <c r="AZ22" s="11" t="e">
        <f t="shared" si="22"/>
        <v>#DIV/0!</v>
      </c>
      <c r="BA22" s="18" t="e">
        <f t="shared" si="23"/>
        <v>#DIV/0!</v>
      </c>
      <c r="BB22" s="25">
        <f t="shared" si="5"/>
        <v>0</v>
      </c>
      <c r="BC22" s="25">
        <f t="shared" si="6"/>
        <v>0</v>
      </c>
      <c r="BD22" s="25">
        <f t="shared" si="7"/>
        <v>0</v>
      </c>
      <c r="BE22" s="26" t="e">
        <f t="shared" si="8"/>
        <v>#DIV/0!</v>
      </c>
      <c r="BF22" s="26" t="e">
        <f t="shared" si="9"/>
        <v>#DIV/0!</v>
      </c>
      <c r="BG22" s="26" t="e">
        <f t="shared" si="10"/>
        <v>#DIV/0!</v>
      </c>
    </row>
    <row r="23" spans="1:59" s="1" customFormat="1" ht="30" customHeight="1" outlineLevel="1" x14ac:dyDescent="0.25">
      <c r="A23" s="70">
        <v>13</v>
      </c>
      <c r="B23" s="70" t="s">
        <v>25</v>
      </c>
      <c r="C23" s="14">
        <v>32</v>
      </c>
      <c r="D23" s="97">
        <v>0</v>
      </c>
      <c r="E23" s="77"/>
      <c r="F23" s="97">
        <v>0</v>
      </c>
      <c r="G23" s="9">
        <f t="shared" si="11"/>
        <v>0</v>
      </c>
      <c r="H23" s="97">
        <v>0</v>
      </c>
      <c r="I23" s="77"/>
      <c r="J23" s="77"/>
      <c r="K23" s="77"/>
      <c r="L23" s="77"/>
      <c r="M23" s="97">
        <v>31</v>
      </c>
      <c r="N23" s="9">
        <f t="shared" si="12"/>
        <v>31</v>
      </c>
      <c r="O23" s="12">
        <f>C23+G23+N23</f>
        <v>63</v>
      </c>
      <c r="P23" s="11">
        <f t="shared" si="0"/>
        <v>0.50793650793650791</v>
      </c>
      <c r="Q23" s="11">
        <f t="shared" si="1"/>
        <v>0</v>
      </c>
      <c r="R23" s="11">
        <f t="shared" si="13"/>
        <v>0.49206349206349204</v>
      </c>
      <c r="S23" s="13">
        <f t="shared" si="14"/>
        <v>1</v>
      </c>
      <c r="T23" s="14">
        <v>45</v>
      </c>
      <c r="U23" s="97">
        <v>3</v>
      </c>
      <c r="V23" s="77"/>
      <c r="W23" s="97">
        <v>0</v>
      </c>
      <c r="X23" s="15">
        <f t="shared" si="15"/>
        <v>3</v>
      </c>
      <c r="Y23" s="97">
        <v>0</v>
      </c>
      <c r="Z23" s="77"/>
      <c r="AA23" s="77"/>
      <c r="AB23" s="77"/>
      <c r="AC23" s="77"/>
      <c r="AD23" s="97">
        <v>63</v>
      </c>
      <c r="AE23" s="105">
        <f t="shared" ref="AE23:AE34" si="28">Y23+Z23+AA23+AB23+AC23+AD23</f>
        <v>63</v>
      </c>
      <c r="AF23" s="12">
        <f>T23+X23+AE23</f>
        <v>111</v>
      </c>
      <c r="AG23" s="11">
        <f t="shared" si="2"/>
        <v>0.40540540540540543</v>
      </c>
      <c r="AH23" s="11">
        <f t="shared" si="3"/>
        <v>2.7027027027027029E-2</v>
      </c>
      <c r="AI23" s="11">
        <f t="shared" si="17"/>
        <v>0.56756756756756754</v>
      </c>
      <c r="AJ23" s="13">
        <f t="shared" si="18"/>
        <v>1</v>
      </c>
      <c r="AK23" s="14">
        <v>44</v>
      </c>
      <c r="AL23" s="97">
        <v>3</v>
      </c>
      <c r="AM23" s="77"/>
      <c r="AN23" s="97">
        <v>0</v>
      </c>
      <c r="AO23" s="64">
        <f t="shared" si="26"/>
        <v>3</v>
      </c>
      <c r="AP23" s="97">
        <v>0</v>
      </c>
      <c r="AQ23" s="77"/>
      <c r="AR23" s="77"/>
      <c r="AS23" s="77"/>
      <c r="AT23" s="77"/>
      <c r="AU23" s="97">
        <v>26</v>
      </c>
      <c r="AV23" s="64">
        <f t="shared" si="20"/>
        <v>26</v>
      </c>
      <c r="AW23" s="12">
        <f>AK23+AO23+AV23</f>
        <v>73</v>
      </c>
      <c r="AX23" s="11">
        <f t="shared" si="4"/>
        <v>0.60273972602739723</v>
      </c>
      <c r="AY23" s="11">
        <f t="shared" si="21"/>
        <v>4.1095890410958902E-2</v>
      </c>
      <c r="AZ23" s="11">
        <f t="shared" si="22"/>
        <v>0.35616438356164382</v>
      </c>
      <c r="BA23" s="18">
        <f t="shared" si="23"/>
        <v>0.99999999999999989</v>
      </c>
      <c r="BB23" s="25">
        <f t="shared" si="5"/>
        <v>12</v>
      </c>
      <c r="BC23" s="25">
        <f t="shared" si="6"/>
        <v>3</v>
      </c>
      <c r="BD23" s="25">
        <f t="shared" si="7"/>
        <v>-5</v>
      </c>
      <c r="BE23" s="26">
        <f t="shared" si="8"/>
        <v>9.4803218090889319E-2</v>
      </c>
      <c r="BF23" s="26">
        <f t="shared" si="9"/>
        <v>4.1095890410958902E-2</v>
      </c>
      <c r="BG23" s="26">
        <f t="shared" si="10"/>
        <v>-0.13589910850184822</v>
      </c>
    </row>
    <row r="24" spans="1:59" s="1" customFormat="1" ht="30" customHeight="1" outlineLevel="1" x14ac:dyDescent="0.25">
      <c r="A24" s="70">
        <v>14</v>
      </c>
      <c r="B24" s="70" t="s">
        <v>26</v>
      </c>
      <c r="C24" s="14">
        <v>0</v>
      </c>
      <c r="D24" s="97">
        <v>0</v>
      </c>
      <c r="E24" s="77"/>
      <c r="F24" s="97">
        <v>0</v>
      </c>
      <c r="G24" s="9">
        <f t="shared" si="11"/>
        <v>0</v>
      </c>
      <c r="H24" s="97">
        <v>0</v>
      </c>
      <c r="I24" s="77"/>
      <c r="J24" s="77"/>
      <c r="K24" s="77"/>
      <c r="L24" s="77"/>
      <c r="M24" s="97">
        <v>0</v>
      </c>
      <c r="N24" s="9">
        <f t="shared" si="12"/>
        <v>0</v>
      </c>
      <c r="O24" s="12">
        <f>C24+G24+N24</f>
        <v>0</v>
      </c>
      <c r="P24" s="11" t="e">
        <f t="shared" si="0"/>
        <v>#DIV/0!</v>
      </c>
      <c r="Q24" s="11" t="e">
        <f t="shared" si="1"/>
        <v>#DIV/0!</v>
      </c>
      <c r="R24" s="11" t="e">
        <f t="shared" si="13"/>
        <v>#DIV/0!</v>
      </c>
      <c r="S24" s="13" t="e">
        <f t="shared" si="14"/>
        <v>#DIV/0!</v>
      </c>
      <c r="T24" s="14">
        <v>0</v>
      </c>
      <c r="U24" s="97">
        <v>0</v>
      </c>
      <c r="V24" s="77"/>
      <c r="W24" s="97">
        <v>0</v>
      </c>
      <c r="X24" s="15">
        <f t="shared" si="15"/>
        <v>0</v>
      </c>
      <c r="Y24" s="97">
        <v>0</v>
      </c>
      <c r="Z24" s="77"/>
      <c r="AA24" s="77"/>
      <c r="AB24" s="77"/>
      <c r="AC24" s="77"/>
      <c r="AD24" s="97">
        <v>0</v>
      </c>
      <c r="AE24" s="105">
        <f t="shared" si="28"/>
        <v>0</v>
      </c>
      <c r="AF24" s="12">
        <f>T24+X24+AE24</f>
        <v>0</v>
      </c>
      <c r="AG24" s="11" t="e">
        <f t="shared" si="2"/>
        <v>#DIV/0!</v>
      </c>
      <c r="AH24" s="11" t="e">
        <f t="shared" si="3"/>
        <v>#DIV/0!</v>
      </c>
      <c r="AI24" s="11" t="e">
        <f t="shared" si="17"/>
        <v>#DIV/0!</v>
      </c>
      <c r="AJ24" s="13" t="e">
        <f t="shared" si="18"/>
        <v>#DIV/0!</v>
      </c>
      <c r="AK24" s="14">
        <v>0</v>
      </c>
      <c r="AL24" s="97">
        <v>1</v>
      </c>
      <c r="AM24" s="77"/>
      <c r="AN24" s="97">
        <v>0</v>
      </c>
      <c r="AO24" s="64">
        <f t="shared" si="26"/>
        <v>1</v>
      </c>
      <c r="AP24" s="97">
        <v>0</v>
      </c>
      <c r="AQ24" s="77"/>
      <c r="AR24" s="77"/>
      <c r="AS24" s="77"/>
      <c r="AT24" s="77"/>
      <c r="AU24" s="97">
        <v>0</v>
      </c>
      <c r="AV24" s="64">
        <f t="shared" si="20"/>
        <v>0</v>
      </c>
      <c r="AW24" s="12">
        <f>AK24+AO24+AV24</f>
        <v>1</v>
      </c>
      <c r="AX24" s="11">
        <f t="shared" si="4"/>
        <v>0</v>
      </c>
      <c r="AY24" s="11">
        <f t="shared" si="21"/>
        <v>1</v>
      </c>
      <c r="AZ24" s="11">
        <f t="shared" si="22"/>
        <v>0</v>
      </c>
      <c r="BA24" s="18">
        <f t="shared" si="23"/>
        <v>1</v>
      </c>
      <c r="BB24" s="25">
        <f t="shared" si="5"/>
        <v>0</v>
      </c>
      <c r="BC24" s="25">
        <f t="shared" si="6"/>
        <v>1</v>
      </c>
      <c r="BD24" s="25">
        <f t="shared" si="7"/>
        <v>0</v>
      </c>
      <c r="BE24" s="26" t="e">
        <f t="shared" si="8"/>
        <v>#DIV/0!</v>
      </c>
      <c r="BF24" s="26" t="e">
        <f t="shared" si="9"/>
        <v>#DIV/0!</v>
      </c>
      <c r="BG24" s="26" t="e">
        <f t="shared" si="10"/>
        <v>#DIV/0!</v>
      </c>
    </row>
    <row r="25" spans="1:59" s="41" customFormat="1" ht="30" customHeight="1" x14ac:dyDescent="0.25">
      <c r="A25" s="34"/>
      <c r="B25" s="34" t="s">
        <v>44</v>
      </c>
      <c r="C25" s="42">
        <f>SUM(C22:C24)</f>
        <v>32</v>
      </c>
      <c r="D25" s="42">
        <f t="shared" ref="D25:AW25" si="29">SUM(D22:D24)</f>
        <v>0</v>
      </c>
      <c r="E25" s="78"/>
      <c r="F25" s="42">
        <f t="shared" si="29"/>
        <v>0</v>
      </c>
      <c r="G25" s="37">
        <f t="shared" si="29"/>
        <v>0</v>
      </c>
      <c r="H25" s="42">
        <f t="shared" si="29"/>
        <v>0</v>
      </c>
      <c r="I25" s="78">
        <f t="shared" si="29"/>
        <v>0</v>
      </c>
      <c r="J25" s="78">
        <f t="shared" si="29"/>
        <v>0</v>
      </c>
      <c r="K25" s="78">
        <f t="shared" si="29"/>
        <v>0</v>
      </c>
      <c r="L25" s="78">
        <f t="shared" si="29"/>
        <v>0</v>
      </c>
      <c r="M25" s="42">
        <f t="shared" si="29"/>
        <v>31</v>
      </c>
      <c r="N25" s="37">
        <f t="shared" si="29"/>
        <v>31</v>
      </c>
      <c r="O25" s="62">
        <f t="shared" si="29"/>
        <v>63</v>
      </c>
      <c r="P25" s="43">
        <f t="shared" si="0"/>
        <v>0.50793650793650791</v>
      </c>
      <c r="Q25" s="43">
        <f t="shared" si="1"/>
        <v>0</v>
      </c>
      <c r="R25" s="43">
        <f t="shared" si="13"/>
        <v>0.49206349206349204</v>
      </c>
      <c r="S25" s="44">
        <f t="shared" si="14"/>
        <v>1</v>
      </c>
      <c r="T25" s="42">
        <f t="shared" si="29"/>
        <v>45</v>
      </c>
      <c r="U25" s="42">
        <f t="shared" si="29"/>
        <v>4</v>
      </c>
      <c r="V25" s="78"/>
      <c r="W25" s="42">
        <f t="shared" si="29"/>
        <v>0</v>
      </c>
      <c r="X25" s="67">
        <f t="shared" si="29"/>
        <v>4</v>
      </c>
      <c r="Y25" s="42">
        <f t="shared" si="29"/>
        <v>0</v>
      </c>
      <c r="Z25" s="78">
        <f t="shared" si="29"/>
        <v>0</v>
      </c>
      <c r="AA25" s="78">
        <f t="shared" si="29"/>
        <v>0</v>
      </c>
      <c r="AB25" s="78">
        <f t="shared" si="29"/>
        <v>0</v>
      </c>
      <c r="AC25" s="78">
        <f t="shared" si="29"/>
        <v>0</v>
      </c>
      <c r="AD25" s="42">
        <f t="shared" si="29"/>
        <v>63</v>
      </c>
      <c r="AE25" s="106">
        <f t="shared" si="29"/>
        <v>63</v>
      </c>
      <c r="AF25" s="62">
        <f t="shared" si="29"/>
        <v>112</v>
      </c>
      <c r="AG25" s="43">
        <f t="shared" si="2"/>
        <v>0.4017857142857143</v>
      </c>
      <c r="AH25" s="43">
        <f t="shared" si="3"/>
        <v>3.5714285714285712E-2</v>
      </c>
      <c r="AI25" s="43">
        <f t="shared" si="17"/>
        <v>0.5625</v>
      </c>
      <c r="AJ25" s="44">
        <f t="shared" si="18"/>
        <v>1</v>
      </c>
      <c r="AK25" s="42">
        <f t="shared" si="29"/>
        <v>44</v>
      </c>
      <c r="AL25" s="42">
        <f t="shared" si="29"/>
        <v>4</v>
      </c>
      <c r="AM25" s="78"/>
      <c r="AN25" s="42">
        <f t="shared" si="29"/>
        <v>0</v>
      </c>
      <c r="AO25" s="65">
        <f t="shared" si="29"/>
        <v>4</v>
      </c>
      <c r="AP25" s="42">
        <f t="shared" si="29"/>
        <v>0</v>
      </c>
      <c r="AQ25" s="78">
        <f t="shared" si="29"/>
        <v>0</v>
      </c>
      <c r="AR25" s="78">
        <f t="shared" si="29"/>
        <v>0</v>
      </c>
      <c r="AS25" s="78">
        <f t="shared" si="29"/>
        <v>0</v>
      </c>
      <c r="AT25" s="78">
        <f t="shared" si="29"/>
        <v>0</v>
      </c>
      <c r="AU25" s="42">
        <f t="shared" si="29"/>
        <v>26</v>
      </c>
      <c r="AV25" s="65">
        <f t="shared" si="29"/>
        <v>26</v>
      </c>
      <c r="AW25" s="62">
        <f t="shared" si="29"/>
        <v>74</v>
      </c>
      <c r="AX25" s="43">
        <f t="shared" si="4"/>
        <v>0.59459459459459463</v>
      </c>
      <c r="AY25" s="43">
        <f t="shared" si="21"/>
        <v>5.4054054054054057E-2</v>
      </c>
      <c r="AZ25" s="43">
        <f t="shared" si="22"/>
        <v>0.35135135135135137</v>
      </c>
      <c r="BA25" s="45">
        <f t="shared" si="23"/>
        <v>1</v>
      </c>
      <c r="BB25" s="35">
        <f t="shared" si="5"/>
        <v>12</v>
      </c>
      <c r="BC25" s="35">
        <f t="shared" si="6"/>
        <v>4</v>
      </c>
      <c r="BD25" s="35">
        <f t="shared" si="7"/>
        <v>-5</v>
      </c>
      <c r="BE25" s="36">
        <f t="shared" si="8"/>
        <v>8.6658086658086719E-2</v>
      </c>
      <c r="BF25" s="36">
        <f t="shared" si="9"/>
        <v>5.4054054054054057E-2</v>
      </c>
      <c r="BG25" s="36">
        <f t="shared" si="10"/>
        <v>-0.14071214071214067</v>
      </c>
    </row>
    <row r="26" spans="1:59" s="1" customFormat="1" ht="30" customHeight="1" outlineLevel="1" x14ac:dyDescent="0.25">
      <c r="A26" s="70">
        <v>15</v>
      </c>
      <c r="B26" s="70" t="s">
        <v>27</v>
      </c>
      <c r="C26" s="14">
        <v>20</v>
      </c>
      <c r="D26" s="97">
        <v>0</v>
      </c>
      <c r="E26" s="77"/>
      <c r="F26" s="97">
        <v>0</v>
      </c>
      <c r="G26" s="9">
        <f t="shared" si="11"/>
        <v>0</v>
      </c>
      <c r="H26" s="97">
        <v>0</v>
      </c>
      <c r="I26" s="77"/>
      <c r="J26" s="77"/>
      <c r="K26" s="77"/>
      <c r="L26" s="77"/>
      <c r="M26" s="97">
        <v>23</v>
      </c>
      <c r="N26" s="9">
        <f t="shared" si="12"/>
        <v>23</v>
      </c>
      <c r="O26" s="12">
        <f>C26+G26+N26</f>
        <v>43</v>
      </c>
      <c r="P26" s="11">
        <f t="shared" si="0"/>
        <v>0.46511627906976744</v>
      </c>
      <c r="Q26" s="11">
        <f t="shared" si="1"/>
        <v>0</v>
      </c>
      <c r="R26" s="11">
        <f t="shared" si="13"/>
        <v>0.53488372093023251</v>
      </c>
      <c r="S26" s="13">
        <f t="shared" si="14"/>
        <v>1</v>
      </c>
      <c r="T26" s="14">
        <v>19</v>
      </c>
      <c r="U26" s="97">
        <v>0</v>
      </c>
      <c r="V26" s="77"/>
      <c r="W26" s="97">
        <v>0</v>
      </c>
      <c r="X26" s="15">
        <f t="shared" si="15"/>
        <v>0</v>
      </c>
      <c r="Y26" s="97">
        <v>0</v>
      </c>
      <c r="Z26" s="77"/>
      <c r="AA26" s="77"/>
      <c r="AB26" s="77"/>
      <c r="AC26" s="77"/>
      <c r="AD26" s="97">
        <v>27</v>
      </c>
      <c r="AE26" s="105">
        <f t="shared" si="28"/>
        <v>27</v>
      </c>
      <c r="AF26" s="12">
        <f>T26+X26+AE26</f>
        <v>46</v>
      </c>
      <c r="AG26" s="11">
        <f t="shared" si="2"/>
        <v>0.41304347826086957</v>
      </c>
      <c r="AH26" s="11">
        <f t="shared" si="3"/>
        <v>0</v>
      </c>
      <c r="AI26" s="11">
        <f t="shared" si="17"/>
        <v>0.58695652173913049</v>
      </c>
      <c r="AJ26" s="13">
        <f t="shared" si="18"/>
        <v>1</v>
      </c>
      <c r="AK26" s="14">
        <v>18</v>
      </c>
      <c r="AL26" s="97">
        <v>0</v>
      </c>
      <c r="AM26" s="77"/>
      <c r="AN26" s="97">
        <v>0</v>
      </c>
      <c r="AO26" s="64">
        <f t="shared" si="26"/>
        <v>0</v>
      </c>
      <c r="AP26" s="97">
        <v>0</v>
      </c>
      <c r="AQ26" s="77"/>
      <c r="AR26" s="77"/>
      <c r="AS26" s="77"/>
      <c r="AT26" s="77"/>
      <c r="AU26" s="97">
        <v>16</v>
      </c>
      <c r="AV26" s="64">
        <f t="shared" si="20"/>
        <v>16</v>
      </c>
      <c r="AW26" s="12">
        <f>AK26+AO26+AV26</f>
        <v>34</v>
      </c>
      <c r="AX26" s="11">
        <f t="shared" si="4"/>
        <v>0.52941176470588236</v>
      </c>
      <c r="AY26" s="11">
        <f t="shared" si="21"/>
        <v>0</v>
      </c>
      <c r="AZ26" s="11">
        <f t="shared" si="22"/>
        <v>0.47058823529411764</v>
      </c>
      <c r="BA26" s="18">
        <f t="shared" si="23"/>
        <v>1</v>
      </c>
      <c r="BB26" s="25">
        <f t="shared" si="5"/>
        <v>-2</v>
      </c>
      <c r="BC26" s="25">
        <f t="shared" si="6"/>
        <v>0</v>
      </c>
      <c r="BD26" s="25">
        <f t="shared" si="7"/>
        <v>-7</v>
      </c>
      <c r="BE26" s="26">
        <f t="shared" si="8"/>
        <v>6.4295485636114924E-2</v>
      </c>
      <c r="BF26" s="26">
        <f t="shared" si="9"/>
        <v>0</v>
      </c>
      <c r="BG26" s="26">
        <f t="shared" si="10"/>
        <v>-6.4295485636114869E-2</v>
      </c>
    </row>
    <row r="27" spans="1:59" ht="30" customHeight="1" outlineLevel="1" x14ac:dyDescent="0.25">
      <c r="A27" s="70">
        <v>16</v>
      </c>
      <c r="B27" s="14" t="s">
        <v>28</v>
      </c>
      <c r="C27" s="14">
        <v>83</v>
      </c>
      <c r="D27" s="92">
        <v>0</v>
      </c>
      <c r="E27" s="79"/>
      <c r="F27" s="92">
        <v>4</v>
      </c>
      <c r="G27" s="9">
        <f t="shared" si="11"/>
        <v>4</v>
      </c>
      <c r="H27" s="92">
        <v>15</v>
      </c>
      <c r="I27" s="79"/>
      <c r="J27" s="79"/>
      <c r="K27" s="79"/>
      <c r="L27" s="79"/>
      <c r="M27" s="92">
        <v>140</v>
      </c>
      <c r="N27" s="9">
        <f t="shared" si="12"/>
        <v>155</v>
      </c>
      <c r="O27" s="12">
        <f>C27+G27+N27</f>
        <v>242</v>
      </c>
      <c r="P27" s="11">
        <f t="shared" si="0"/>
        <v>0.34297520661157027</v>
      </c>
      <c r="Q27" s="11">
        <f t="shared" si="1"/>
        <v>1.6528925619834711E-2</v>
      </c>
      <c r="R27" s="11">
        <f t="shared" si="13"/>
        <v>0.64049586776859502</v>
      </c>
      <c r="S27" s="13">
        <f t="shared" si="14"/>
        <v>1</v>
      </c>
      <c r="T27" s="14">
        <v>54</v>
      </c>
      <c r="U27" s="92">
        <v>0</v>
      </c>
      <c r="V27" s="79"/>
      <c r="W27" s="92">
        <v>20</v>
      </c>
      <c r="X27" s="15">
        <f t="shared" si="15"/>
        <v>20</v>
      </c>
      <c r="Y27" s="92">
        <v>11</v>
      </c>
      <c r="Z27" s="79"/>
      <c r="AA27" s="79"/>
      <c r="AB27" s="79"/>
      <c r="AC27" s="79"/>
      <c r="AD27" s="92">
        <v>128</v>
      </c>
      <c r="AE27" s="105">
        <f t="shared" si="28"/>
        <v>139</v>
      </c>
      <c r="AF27" s="12">
        <f>T27+X27+AE27</f>
        <v>213</v>
      </c>
      <c r="AG27" s="11">
        <f t="shared" si="2"/>
        <v>0.25352112676056338</v>
      </c>
      <c r="AH27" s="11">
        <f t="shared" si="3"/>
        <v>9.3896713615023469E-2</v>
      </c>
      <c r="AI27" s="11">
        <f t="shared" si="17"/>
        <v>0.65258215962441313</v>
      </c>
      <c r="AJ27" s="13">
        <f t="shared" si="18"/>
        <v>1</v>
      </c>
      <c r="AK27" s="14">
        <v>61</v>
      </c>
      <c r="AL27" s="92">
        <v>0</v>
      </c>
      <c r="AM27" s="79"/>
      <c r="AN27" s="92">
        <v>20</v>
      </c>
      <c r="AO27" s="64">
        <f t="shared" si="26"/>
        <v>20</v>
      </c>
      <c r="AP27" s="92">
        <v>16</v>
      </c>
      <c r="AQ27" s="79"/>
      <c r="AR27" s="79"/>
      <c r="AS27" s="79"/>
      <c r="AT27" s="79"/>
      <c r="AU27" s="92">
        <v>122</v>
      </c>
      <c r="AV27" s="64">
        <f t="shared" si="20"/>
        <v>138</v>
      </c>
      <c r="AW27" s="12">
        <f>AK27+AO27+AV27</f>
        <v>219</v>
      </c>
      <c r="AX27" s="11">
        <f t="shared" si="4"/>
        <v>0.27853881278538811</v>
      </c>
      <c r="AY27" s="11">
        <f t="shared" si="21"/>
        <v>9.1324200913242004E-2</v>
      </c>
      <c r="AZ27" s="11">
        <f t="shared" si="22"/>
        <v>0.63013698630136983</v>
      </c>
      <c r="BA27" s="18">
        <f t="shared" si="23"/>
        <v>1</v>
      </c>
      <c r="BB27" s="25">
        <f t="shared" si="5"/>
        <v>-22</v>
      </c>
      <c r="BC27" s="25">
        <f t="shared" si="6"/>
        <v>16</v>
      </c>
      <c r="BD27" s="25">
        <f t="shared" si="7"/>
        <v>-17</v>
      </c>
      <c r="BE27" s="26">
        <f t="shared" si="8"/>
        <v>-6.4436393826182159E-2</v>
      </c>
      <c r="BF27" s="26">
        <f t="shared" si="9"/>
        <v>7.4795275293407293E-2</v>
      </c>
      <c r="BG27" s="26">
        <f t="shared" si="10"/>
        <v>-1.0358881467225189E-2</v>
      </c>
    </row>
    <row r="28" spans="1:59" s="46" customFormat="1" ht="37.5" customHeight="1" x14ac:dyDescent="0.25">
      <c r="A28" s="34"/>
      <c r="B28" s="42" t="s">
        <v>45</v>
      </c>
      <c r="C28" s="42">
        <f>SUM(C26:C27)</f>
        <v>103</v>
      </c>
      <c r="D28" s="42">
        <f t="shared" ref="D28:AW28" si="30">SUM(D26:D27)</f>
        <v>0</v>
      </c>
      <c r="E28" s="78"/>
      <c r="F28" s="42">
        <f t="shared" si="30"/>
        <v>4</v>
      </c>
      <c r="G28" s="37">
        <f t="shared" si="30"/>
        <v>4</v>
      </c>
      <c r="H28" s="42">
        <f t="shared" si="30"/>
        <v>15</v>
      </c>
      <c r="I28" s="78">
        <f t="shared" si="30"/>
        <v>0</v>
      </c>
      <c r="J28" s="78">
        <f t="shared" si="30"/>
        <v>0</v>
      </c>
      <c r="K28" s="78">
        <f t="shared" si="30"/>
        <v>0</v>
      </c>
      <c r="L28" s="78">
        <f t="shared" si="30"/>
        <v>0</v>
      </c>
      <c r="M28" s="42">
        <f t="shared" si="30"/>
        <v>163</v>
      </c>
      <c r="N28" s="37">
        <f t="shared" si="30"/>
        <v>178</v>
      </c>
      <c r="O28" s="62">
        <f t="shared" si="30"/>
        <v>285</v>
      </c>
      <c r="P28" s="38">
        <f t="shared" si="0"/>
        <v>0.36140350877192984</v>
      </c>
      <c r="Q28" s="38">
        <f t="shared" si="1"/>
        <v>1.4035087719298246E-2</v>
      </c>
      <c r="R28" s="38">
        <f t="shared" si="13"/>
        <v>0.62456140350877198</v>
      </c>
      <c r="S28" s="39">
        <f t="shared" si="14"/>
        <v>1</v>
      </c>
      <c r="T28" s="42">
        <f t="shared" si="30"/>
        <v>73</v>
      </c>
      <c r="U28" s="42">
        <f t="shared" si="30"/>
        <v>0</v>
      </c>
      <c r="V28" s="78"/>
      <c r="W28" s="42">
        <f t="shared" si="30"/>
        <v>20</v>
      </c>
      <c r="X28" s="67">
        <f t="shared" si="30"/>
        <v>20</v>
      </c>
      <c r="Y28" s="42">
        <f t="shared" si="30"/>
        <v>11</v>
      </c>
      <c r="Z28" s="78">
        <f t="shared" si="30"/>
        <v>0</v>
      </c>
      <c r="AA28" s="78">
        <f t="shared" si="30"/>
        <v>0</v>
      </c>
      <c r="AB28" s="78">
        <f t="shared" si="30"/>
        <v>0</v>
      </c>
      <c r="AC28" s="78">
        <f t="shared" si="30"/>
        <v>0</v>
      </c>
      <c r="AD28" s="42">
        <f t="shared" si="30"/>
        <v>155</v>
      </c>
      <c r="AE28" s="106">
        <f t="shared" si="30"/>
        <v>166</v>
      </c>
      <c r="AF28" s="62">
        <f t="shared" si="30"/>
        <v>259</v>
      </c>
      <c r="AG28" s="38">
        <f t="shared" si="2"/>
        <v>0.28185328185328185</v>
      </c>
      <c r="AH28" s="38">
        <f t="shared" si="3"/>
        <v>7.7220077220077218E-2</v>
      </c>
      <c r="AI28" s="38">
        <f t="shared" si="17"/>
        <v>0.64092664092664098</v>
      </c>
      <c r="AJ28" s="39">
        <f t="shared" si="18"/>
        <v>1</v>
      </c>
      <c r="AK28" s="42">
        <f t="shared" si="30"/>
        <v>79</v>
      </c>
      <c r="AL28" s="42">
        <f t="shared" si="30"/>
        <v>0</v>
      </c>
      <c r="AM28" s="78"/>
      <c r="AN28" s="42">
        <f t="shared" si="30"/>
        <v>20</v>
      </c>
      <c r="AO28" s="65">
        <f t="shared" si="30"/>
        <v>20</v>
      </c>
      <c r="AP28" s="42">
        <f t="shared" si="30"/>
        <v>16</v>
      </c>
      <c r="AQ28" s="78">
        <f t="shared" si="30"/>
        <v>0</v>
      </c>
      <c r="AR28" s="78">
        <f t="shared" si="30"/>
        <v>0</v>
      </c>
      <c r="AS28" s="78">
        <f t="shared" si="30"/>
        <v>0</v>
      </c>
      <c r="AT28" s="78">
        <f t="shared" si="30"/>
        <v>0</v>
      </c>
      <c r="AU28" s="42">
        <f t="shared" si="30"/>
        <v>138</v>
      </c>
      <c r="AV28" s="65">
        <f t="shared" si="30"/>
        <v>154</v>
      </c>
      <c r="AW28" s="62">
        <f t="shared" si="30"/>
        <v>253</v>
      </c>
      <c r="AX28" s="38">
        <f t="shared" si="4"/>
        <v>0.31225296442687744</v>
      </c>
      <c r="AY28" s="38">
        <f t="shared" si="21"/>
        <v>7.9051383399209488E-2</v>
      </c>
      <c r="AZ28" s="38">
        <f t="shared" si="22"/>
        <v>0.60869565217391308</v>
      </c>
      <c r="BA28" s="40">
        <f t="shared" si="23"/>
        <v>1</v>
      </c>
      <c r="BB28" s="35">
        <f t="shared" si="5"/>
        <v>-24</v>
      </c>
      <c r="BC28" s="35">
        <f t="shared" si="6"/>
        <v>16</v>
      </c>
      <c r="BD28" s="35">
        <f t="shared" si="7"/>
        <v>-24</v>
      </c>
      <c r="BE28" s="36">
        <f t="shared" si="8"/>
        <v>-4.9150544345052394E-2</v>
      </c>
      <c r="BF28" s="36">
        <f t="shared" si="9"/>
        <v>6.501629567991124E-2</v>
      </c>
      <c r="BG28" s="36">
        <f t="shared" si="10"/>
        <v>-1.5865751334858902E-2</v>
      </c>
    </row>
    <row r="29" spans="1:59" ht="30" customHeight="1" outlineLevel="1" x14ac:dyDescent="0.25">
      <c r="A29" s="70">
        <v>17</v>
      </c>
      <c r="B29" s="14" t="s">
        <v>29</v>
      </c>
      <c r="C29" s="14">
        <v>0</v>
      </c>
      <c r="D29" s="92">
        <v>0</v>
      </c>
      <c r="E29" s="79"/>
      <c r="F29" s="92">
        <v>0</v>
      </c>
      <c r="G29" s="9">
        <f t="shared" si="11"/>
        <v>0</v>
      </c>
      <c r="H29" s="92">
        <v>0</v>
      </c>
      <c r="I29" s="79"/>
      <c r="J29" s="79"/>
      <c r="K29" s="79"/>
      <c r="L29" s="79"/>
      <c r="M29" s="92">
        <v>0</v>
      </c>
      <c r="N29" s="9">
        <f t="shared" si="12"/>
        <v>0</v>
      </c>
      <c r="O29" s="12">
        <f>C29+G29+N29</f>
        <v>0</v>
      </c>
      <c r="P29" s="11" t="e">
        <f t="shared" si="0"/>
        <v>#DIV/0!</v>
      </c>
      <c r="Q29" s="11" t="e">
        <f t="shared" si="1"/>
        <v>#DIV/0!</v>
      </c>
      <c r="R29" s="11" t="e">
        <f t="shared" si="13"/>
        <v>#DIV/0!</v>
      </c>
      <c r="S29" s="13" t="e">
        <f t="shared" si="14"/>
        <v>#DIV/0!</v>
      </c>
      <c r="T29" s="14">
        <v>0</v>
      </c>
      <c r="U29" s="92">
        <v>0</v>
      </c>
      <c r="V29" s="79"/>
      <c r="W29" s="92">
        <v>0</v>
      </c>
      <c r="X29" s="15">
        <f t="shared" si="15"/>
        <v>0</v>
      </c>
      <c r="Y29" s="92">
        <v>0</v>
      </c>
      <c r="Z29" s="79"/>
      <c r="AA29" s="79"/>
      <c r="AB29" s="79"/>
      <c r="AC29" s="79"/>
      <c r="AD29" s="92">
        <v>0</v>
      </c>
      <c r="AE29" s="105">
        <f t="shared" si="28"/>
        <v>0</v>
      </c>
      <c r="AF29" s="12">
        <f>T29+X29+AE29</f>
        <v>0</v>
      </c>
      <c r="AG29" s="11" t="e">
        <f t="shared" si="2"/>
        <v>#DIV/0!</v>
      </c>
      <c r="AH29" s="11" t="e">
        <f t="shared" si="3"/>
        <v>#DIV/0!</v>
      </c>
      <c r="AI29" s="11" t="e">
        <f t="shared" si="17"/>
        <v>#DIV/0!</v>
      </c>
      <c r="AJ29" s="13" t="e">
        <f t="shared" si="18"/>
        <v>#DIV/0!</v>
      </c>
      <c r="AK29" s="14">
        <v>0</v>
      </c>
      <c r="AL29" s="92">
        <v>0</v>
      </c>
      <c r="AM29" s="79"/>
      <c r="AN29" s="92">
        <v>0</v>
      </c>
      <c r="AO29" s="64">
        <f t="shared" si="26"/>
        <v>0</v>
      </c>
      <c r="AP29" s="92">
        <v>0</v>
      </c>
      <c r="AQ29" s="79"/>
      <c r="AR29" s="79"/>
      <c r="AS29" s="79"/>
      <c r="AT29" s="79"/>
      <c r="AU29" s="92">
        <v>0</v>
      </c>
      <c r="AV29" s="64">
        <f t="shared" si="20"/>
        <v>0</v>
      </c>
      <c r="AW29" s="12">
        <f>AK29+AO29+AV29</f>
        <v>0</v>
      </c>
      <c r="AX29" s="11" t="e">
        <f t="shared" si="4"/>
        <v>#DIV/0!</v>
      </c>
      <c r="AY29" s="11" t="e">
        <f t="shared" si="21"/>
        <v>#DIV/0!</v>
      </c>
      <c r="AZ29" s="11" t="e">
        <f t="shared" si="22"/>
        <v>#DIV/0!</v>
      </c>
      <c r="BA29" s="18" t="e">
        <f t="shared" si="23"/>
        <v>#DIV/0!</v>
      </c>
      <c r="BB29" s="25">
        <f t="shared" si="5"/>
        <v>0</v>
      </c>
      <c r="BC29" s="25">
        <f t="shared" si="6"/>
        <v>0</v>
      </c>
      <c r="BD29" s="25">
        <f t="shared" si="7"/>
        <v>0</v>
      </c>
      <c r="BE29" s="26" t="e">
        <f t="shared" si="8"/>
        <v>#DIV/0!</v>
      </c>
      <c r="BF29" s="26" t="e">
        <f t="shared" si="9"/>
        <v>#DIV/0!</v>
      </c>
      <c r="BG29" s="26" t="e">
        <f t="shared" si="10"/>
        <v>#DIV/0!</v>
      </c>
    </row>
    <row r="30" spans="1:59" ht="30" customHeight="1" outlineLevel="1" x14ac:dyDescent="0.25">
      <c r="A30" s="70">
        <v>18</v>
      </c>
      <c r="B30" s="14" t="s">
        <v>30</v>
      </c>
      <c r="C30" s="14">
        <v>0</v>
      </c>
      <c r="D30" s="92">
        <v>0</v>
      </c>
      <c r="E30" s="79"/>
      <c r="F30" s="92">
        <v>0</v>
      </c>
      <c r="G30" s="9">
        <f t="shared" si="11"/>
        <v>0</v>
      </c>
      <c r="H30" s="92">
        <v>0</v>
      </c>
      <c r="I30" s="79"/>
      <c r="J30" s="79"/>
      <c r="K30" s="79"/>
      <c r="L30" s="79"/>
      <c r="M30" s="92">
        <v>0</v>
      </c>
      <c r="N30" s="9">
        <f t="shared" si="12"/>
        <v>0</v>
      </c>
      <c r="O30" s="12">
        <f>C30+G30+N30</f>
        <v>0</v>
      </c>
      <c r="P30" s="11" t="e">
        <f t="shared" si="0"/>
        <v>#DIV/0!</v>
      </c>
      <c r="Q30" s="11" t="e">
        <f t="shared" si="1"/>
        <v>#DIV/0!</v>
      </c>
      <c r="R30" s="11" t="e">
        <f t="shared" si="13"/>
        <v>#DIV/0!</v>
      </c>
      <c r="S30" s="13" t="e">
        <f t="shared" si="14"/>
        <v>#DIV/0!</v>
      </c>
      <c r="T30" s="14">
        <v>0</v>
      </c>
      <c r="U30" s="92">
        <v>0</v>
      </c>
      <c r="V30" s="79"/>
      <c r="W30" s="92">
        <v>0</v>
      </c>
      <c r="X30" s="15">
        <f t="shared" si="15"/>
        <v>0</v>
      </c>
      <c r="Y30" s="92">
        <v>0</v>
      </c>
      <c r="Z30" s="79"/>
      <c r="AA30" s="79"/>
      <c r="AB30" s="79"/>
      <c r="AC30" s="79"/>
      <c r="AD30" s="92">
        <v>0</v>
      </c>
      <c r="AE30" s="105">
        <f t="shared" si="28"/>
        <v>0</v>
      </c>
      <c r="AF30" s="12">
        <f>T30+X30+AE30</f>
        <v>0</v>
      </c>
      <c r="AG30" s="11" t="e">
        <f t="shared" si="2"/>
        <v>#DIV/0!</v>
      </c>
      <c r="AH30" s="11" t="e">
        <f t="shared" si="3"/>
        <v>#DIV/0!</v>
      </c>
      <c r="AI30" s="11" t="e">
        <f t="shared" si="17"/>
        <v>#DIV/0!</v>
      </c>
      <c r="AJ30" s="13" t="e">
        <f t="shared" si="18"/>
        <v>#DIV/0!</v>
      </c>
      <c r="AK30" s="14">
        <v>0</v>
      </c>
      <c r="AL30" s="92">
        <v>0</v>
      </c>
      <c r="AM30" s="79"/>
      <c r="AN30" s="92">
        <v>0</v>
      </c>
      <c r="AO30" s="64">
        <f t="shared" si="26"/>
        <v>0</v>
      </c>
      <c r="AP30" s="92">
        <v>0</v>
      </c>
      <c r="AQ30" s="79"/>
      <c r="AR30" s="79"/>
      <c r="AS30" s="79"/>
      <c r="AT30" s="79"/>
      <c r="AU30" s="92">
        <v>0</v>
      </c>
      <c r="AV30" s="64">
        <f t="shared" si="20"/>
        <v>0</v>
      </c>
      <c r="AW30" s="12">
        <f>AK30+AO30+AV30</f>
        <v>0</v>
      </c>
      <c r="AX30" s="11" t="e">
        <f t="shared" si="4"/>
        <v>#DIV/0!</v>
      </c>
      <c r="AY30" s="11" t="e">
        <f t="shared" si="21"/>
        <v>#DIV/0!</v>
      </c>
      <c r="AZ30" s="11" t="e">
        <f t="shared" si="22"/>
        <v>#DIV/0!</v>
      </c>
      <c r="BA30" s="18" t="e">
        <f t="shared" si="23"/>
        <v>#DIV/0!</v>
      </c>
      <c r="BB30" s="25">
        <f t="shared" si="5"/>
        <v>0</v>
      </c>
      <c r="BC30" s="25">
        <f t="shared" si="6"/>
        <v>0</v>
      </c>
      <c r="BD30" s="25">
        <f t="shared" si="7"/>
        <v>0</v>
      </c>
      <c r="BE30" s="26" t="e">
        <f t="shared" si="8"/>
        <v>#DIV/0!</v>
      </c>
      <c r="BF30" s="26" t="e">
        <f t="shared" si="9"/>
        <v>#DIV/0!</v>
      </c>
      <c r="BG30" s="26" t="e">
        <f t="shared" si="10"/>
        <v>#DIV/0!</v>
      </c>
    </row>
    <row r="31" spans="1:59" ht="30" customHeight="1" outlineLevel="1" x14ac:dyDescent="0.25">
      <c r="A31" s="70">
        <v>19</v>
      </c>
      <c r="B31" s="14" t="s">
        <v>31</v>
      </c>
      <c r="C31" s="14">
        <v>14</v>
      </c>
      <c r="D31" s="92">
        <v>0</v>
      </c>
      <c r="E31" s="79"/>
      <c r="F31" s="92">
        <v>1</v>
      </c>
      <c r="G31" s="9">
        <f t="shared" si="11"/>
        <v>1</v>
      </c>
      <c r="H31" s="92">
        <v>26</v>
      </c>
      <c r="I31" s="79"/>
      <c r="J31" s="79"/>
      <c r="K31" s="79"/>
      <c r="L31" s="79"/>
      <c r="M31" s="92">
        <v>97</v>
      </c>
      <c r="N31" s="9">
        <f t="shared" si="12"/>
        <v>123</v>
      </c>
      <c r="O31" s="12">
        <f>C31+G31+N31</f>
        <v>138</v>
      </c>
      <c r="P31" s="11">
        <f t="shared" si="0"/>
        <v>0.10144927536231885</v>
      </c>
      <c r="Q31" s="11">
        <f t="shared" si="1"/>
        <v>7.246376811594203E-3</v>
      </c>
      <c r="R31" s="11">
        <f t="shared" si="13"/>
        <v>0.89130434782608692</v>
      </c>
      <c r="S31" s="13">
        <f t="shared" si="14"/>
        <v>1</v>
      </c>
      <c r="T31" s="14">
        <v>14</v>
      </c>
      <c r="U31" s="92">
        <v>0</v>
      </c>
      <c r="V31" s="79"/>
      <c r="W31" s="92">
        <v>1</v>
      </c>
      <c r="X31" s="15">
        <f t="shared" si="15"/>
        <v>1</v>
      </c>
      <c r="Y31" s="92">
        <v>19</v>
      </c>
      <c r="Z31" s="79"/>
      <c r="AA31" s="79"/>
      <c r="AB31" s="79"/>
      <c r="AC31" s="79"/>
      <c r="AD31" s="92">
        <v>95</v>
      </c>
      <c r="AE31" s="105">
        <f t="shared" si="28"/>
        <v>114</v>
      </c>
      <c r="AF31" s="12">
        <f>T31+X31+AE31</f>
        <v>129</v>
      </c>
      <c r="AG31" s="11">
        <f t="shared" si="2"/>
        <v>0.10852713178294573</v>
      </c>
      <c r="AH31" s="11">
        <f t="shared" si="3"/>
        <v>7.7519379844961239E-3</v>
      </c>
      <c r="AI31" s="11">
        <f t="shared" si="17"/>
        <v>0.88372093023255816</v>
      </c>
      <c r="AJ31" s="13">
        <f t="shared" si="18"/>
        <v>1</v>
      </c>
      <c r="AK31" s="14">
        <v>11</v>
      </c>
      <c r="AL31" s="92">
        <v>0</v>
      </c>
      <c r="AM31" s="79"/>
      <c r="AN31" s="92">
        <v>1</v>
      </c>
      <c r="AO31" s="64">
        <f t="shared" si="26"/>
        <v>1</v>
      </c>
      <c r="AP31" s="92">
        <v>38</v>
      </c>
      <c r="AQ31" s="79"/>
      <c r="AR31" s="79"/>
      <c r="AS31" s="79"/>
      <c r="AT31" s="79"/>
      <c r="AU31" s="92">
        <v>93</v>
      </c>
      <c r="AV31" s="64">
        <f t="shared" si="20"/>
        <v>131</v>
      </c>
      <c r="AW31" s="12">
        <f>AK31+AO31+AV31</f>
        <v>143</v>
      </c>
      <c r="AX31" s="11">
        <f t="shared" si="4"/>
        <v>7.6923076923076927E-2</v>
      </c>
      <c r="AY31" s="11">
        <f t="shared" si="21"/>
        <v>6.993006993006993E-3</v>
      </c>
      <c r="AZ31" s="11">
        <f t="shared" si="22"/>
        <v>0.91608391608391604</v>
      </c>
      <c r="BA31" s="18">
        <f t="shared" si="23"/>
        <v>1</v>
      </c>
      <c r="BB31" s="25">
        <f t="shared" si="5"/>
        <v>-3</v>
      </c>
      <c r="BC31" s="25">
        <f t="shared" si="6"/>
        <v>0</v>
      </c>
      <c r="BD31" s="25">
        <f t="shared" si="7"/>
        <v>8</v>
      </c>
      <c r="BE31" s="26">
        <f t="shared" si="8"/>
        <v>-2.452619843924192E-2</v>
      </c>
      <c r="BF31" s="26">
        <f t="shared" si="9"/>
        <v>-2.5336981858720999E-4</v>
      </c>
      <c r="BG31" s="26">
        <f t="shared" si="10"/>
        <v>2.4779568257829121E-2</v>
      </c>
    </row>
    <row r="32" spans="1:59" s="46" customFormat="1" ht="33" customHeight="1" x14ac:dyDescent="0.25">
      <c r="A32" s="34"/>
      <c r="B32" s="42" t="s">
        <v>46</v>
      </c>
      <c r="C32" s="42">
        <f>SUM(C29:C31)</f>
        <v>14</v>
      </c>
      <c r="D32" s="42">
        <f t="shared" ref="D32:AW32" si="31">SUM(D29:D31)</f>
        <v>0</v>
      </c>
      <c r="E32" s="78"/>
      <c r="F32" s="42">
        <f t="shared" si="31"/>
        <v>1</v>
      </c>
      <c r="G32" s="37">
        <f t="shared" si="31"/>
        <v>1</v>
      </c>
      <c r="H32" s="42">
        <f t="shared" si="31"/>
        <v>26</v>
      </c>
      <c r="I32" s="78">
        <f t="shared" si="31"/>
        <v>0</v>
      </c>
      <c r="J32" s="78">
        <f t="shared" si="31"/>
        <v>0</v>
      </c>
      <c r="K32" s="78">
        <f t="shared" si="31"/>
        <v>0</v>
      </c>
      <c r="L32" s="78">
        <f t="shared" si="31"/>
        <v>0</v>
      </c>
      <c r="M32" s="42">
        <f t="shared" si="31"/>
        <v>97</v>
      </c>
      <c r="N32" s="37">
        <f t="shared" si="31"/>
        <v>123</v>
      </c>
      <c r="O32" s="62">
        <f t="shared" si="31"/>
        <v>138</v>
      </c>
      <c r="P32" s="38">
        <f t="shared" si="0"/>
        <v>0.10144927536231885</v>
      </c>
      <c r="Q32" s="38">
        <f t="shared" si="1"/>
        <v>7.246376811594203E-3</v>
      </c>
      <c r="R32" s="38">
        <f t="shared" si="13"/>
        <v>0.89130434782608692</v>
      </c>
      <c r="S32" s="39">
        <f t="shared" si="14"/>
        <v>1</v>
      </c>
      <c r="T32" s="42">
        <f t="shared" si="31"/>
        <v>14</v>
      </c>
      <c r="U32" s="42">
        <f t="shared" si="31"/>
        <v>0</v>
      </c>
      <c r="V32" s="78"/>
      <c r="W32" s="42">
        <f t="shared" si="31"/>
        <v>1</v>
      </c>
      <c r="X32" s="67">
        <f t="shared" si="31"/>
        <v>1</v>
      </c>
      <c r="Y32" s="42">
        <f t="shared" si="31"/>
        <v>19</v>
      </c>
      <c r="Z32" s="78">
        <f t="shared" si="31"/>
        <v>0</v>
      </c>
      <c r="AA32" s="78">
        <f t="shared" si="31"/>
        <v>0</v>
      </c>
      <c r="AB32" s="78">
        <f t="shared" si="31"/>
        <v>0</v>
      </c>
      <c r="AC32" s="78">
        <f t="shared" si="31"/>
        <v>0</v>
      </c>
      <c r="AD32" s="42">
        <f t="shared" si="31"/>
        <v>95</v>
      </c>
      <c r="AE32" s="106">
        <f t="shared" si="31"/>
        <v>114</v>
      </c>
      <c r="AF32" s="62">
        <f t="shared" si="31"/>
        <v>129</v>
      </c>
      <c r="AG32" s="38">
        <f t="shared" si="2"/>
        <v>0.10852713178294573</v>
      </c>
      <c r="AH32" s="38">
        <f t="shared" si="3"/>
        <v>7.7519379844961239E-3</v>
      </c>
      <c r="AI32" s="38">
        <f t="shared" si="17"/>
        <v>0.88372093023255816</v>
      </c>
      <c r="AJ32" s="39">
        <f t="shared" si="18"/>
        <v>1</v>
      </c>
      <c r="AK32" s="42">
        <f t="shared" si="31"/>
        <v>11</v>
      </c>
      <c r="AL32" s="42">
        <f t="shared" si="31"/>
        <v>0</v>
      </c>
      <c r="AM32" s="78"/>
      <c r="AN32" s="42">
        <f t="shared" si="31"/>
        <v>1</v>
      </c>
      <c r="AO32" s="65">
        <f t="shared" si="31"/>
        <v>1</v>
      </c>
      <c r="AP32" s="42">
        <f t="shared" si="31"/>
        <v>38</v>
      </c>
      <c r="AQ32" s="78">
        <f t="shared" si="31"/>
        <v>0</v>
      </c>
      <c r="AR32" s="78">
        <f t="shared" si="31"/>
        <v>0</v>
      </c>
      <c r="AS32" s="78">
        <f t="shared" si="31"/>
        <v>0</v>
      </c>
      <c r="AT32" s="78">
        <f t="shared" si="31"/>
        <v>0</v>
      </c>
      <c r="AU32" s="42">
        <f t="shared" si="31"/>
        <v>93</v>
      </c>
      <c r="AV32" s="65">
        <f t="shared" si="31"/>
        <v>131</v>
      </c>
      <c r="AW32" s="62">
        <f t="shared" si="31"/>
        <v>143</v>
      </c>
      <c r="AX32" s="38">
        <f t="shared" si="4"/>
        <v>7.6923076923076927E-2</v>
      </c>
      <c r="AY32" s="38">
        <f t="shared" si="21"/>
        <v>6.993006993006993E-3</v>
      </c>
      <c r="AZ32" s="38">
        <f t="shared" si="22"/>
        <v>0.91608391608391604</v>
      </c>
      <c r="BA32" s="40">
        <f t="shared" si="23"/>
        <v>1</v>
      </c>
      <c r="BB32" s="35">
        <f t="shared" si="5"/>
        <v>-3</v>
      </c>
      <c r="BC32" s="35">
        <f t="shared" si="6"/>
        <v>0</v>
      </c>
      <c r="BD32" s="35">
        <f t="shared" si="7"/>
        <v>8</v>
      </c>
      <c r="BE32" s="36">
        <f t="shared" si="8"/>
        <v>-2.452619843924192E-2</v>
      </c>
      <c r="BF32" s="36">
        <f t="shared" si="9"/>
        <v>-2.5336981858720999E-4</v>
      </c>
      <c r="BG32" s="36">
        <f t="shared" si="10"/>
        <v>2.4779568257829121E-2</v>
      </c>
    </row>
    <row r="33" spans="1:59" ht="30" customHeight="1" outlineLevel="1" x14ac:dyDescent="0.25">
      <c r="A33" s="70">
        <v>20</v>
      </c>
      <c r="B33" s="14" t="s">
        <v>32</v>
      </c>
      <c r="C33" s="14">
        <v>12</v>
      </c>
      <c r="D33" s="92">
        <v>0</v>
      </c>
      <c r="E33" s="79"/>
      <c r="F33" s="92">
        <v>0</v>
      </c>
      <c r="G33" s="9">
        <f t="shared" si="11"/>
        <v>0</v>
      </c>
      <c r="H33" s="92">
        <v>0</v>
      </c>
      <c r="I33" s="79"/>
      <c r="J33" s="79"/>
      <c r="K33" s="79"/>
      <c r="L33" s="79"/>
      <c r="M33" s="92">
        <v>84</v>
      </c>
      <c r="N33" s="9">
        <f t="shared" si="12"/>
        <v>84</v>
      </c>
      <c r="O33" s="12">
        <f>C33+G33+N33</f>
        <v>96</v>
      </c>
      <c r="P33" s="11">
        <f t="shared" si="0"/>
        <v>0.125</v>
      </c>
      <c r="Q33" s="11">
        <f t="shared" si="1"/>
        <v>0</v>
      </c>
      <c r="R33" s="11">
        <f t="shared" si="13"/>
        <v>0.875</v>
      </c>
      <c r="S33" s="13">
        <f t="shared" si="14"/>
        <v>1</v>
      </c>
      <c r="T33" s="14">
        <v>18</v>
      </c>
      <c r="U33" s="92">
        <v>1</v>
      </c>
      <c r="V33" s="79"/>
      <c r="W33" s="92">
        <v>0</v>
      </c>
      <c r="X33" s="15">
        <f t="shared" si="15"/>
        <v>1</v>
      </c>
      <c r="Y33" s="92">
        <v>1</v>
      </c>
      <c r="Z33" s="79"/>
      <c r="AA33" s="79"/>
      <c r="AB33" s="79"/>
      <c r="AC33" s="79"/>
      <c r="AD33" s="92">
        <v>83</v>
      </c>
      <c r="AE33" s="105">
        <f t="shared" si="28"/>
        <v>84</v>
      </c>
      <c r="AF33" s="12">
        <f>T33+X33+AE33</f>
        <v>103</v>
      </c>
      <c r="AG33" s="11">
        <f t="shared" si="2"/>
        <v>0.17475728155339806</v>
      </c>
      <c r="AH33" s="11">
        <f t="shared" si="3"/>
        <v>9.7087378640776691E-3</v>
      </c>
      <c r="AI33" s="11">
        <f t="shared" si="17"/>
        <v>0.81553398058252424</v>
      </c>
      <c r="AJ33" s="13">
        <f t="shared" si="18"/>
        <v>1</v>
      </c>
      <c r="AK33" s="14">
        <v>13</v>
      </c>
      <c r="AL33" s="92">
        <v>1</v>
      </c>
      <c r="AM33" s="79"/>
      <c r="AN33" s="92">
        <v>0</v>
      </c>
      <c r="AO33" s="64">
        <f t="shared" si="26"/>
        <v>1</v>
      </c>
      <c r="AP33" s="92">
        <v>1</v>
      </c>
      <c r="AQ33" s="79"/>
      <c r="AR33" s="79"/>
      <c r="AS33" s="79"/>
      <c r="AT33" s="79"/>
      <c r="AU33" s="92">
        <v>83</v>
      </c>
      <c r="AV33" s="64">
        <f t="shared" si="20"/>
        <v>84</v>
      </c>
      <c r="AW33" s="12">
        <f>AK33+AO33+AV33</f>
        <v>98</v>
      </c>
      <c r="AX33" s="11">
        <f t="shared" si="4"/>
        <v>0.1326530612244898</v>
      </c>
      <c r="AY33" s="11">
        <f t="shared" si="21"/>
        <v>1.020408163265306E-2</v>
      </c>
      <c r="AZ33" s="11">
        <f t="shared" si="22"/>
        <v>0.8571428571428571</v>
      </c>
      <c r="BA33" s="18">
        <f t="shared" si="23"/>
        <v>1</v>
      </c>
      <c r="BB33" s="25">
        <f t="shared" si="5"/>
        <v>1</v>
      </c>
      <c r="BC33" s="25">
        <f t="shared" si="6"/>
        <v>1</v>
      </c>
      <c r="BD33" s="25">
        <f t="shared" si="7"/>
        <v>0</v>
      </c>
      <c r="BE33" s="26">
        <f t="shared" si="8"/>
        <v>7.6530612244898044E-3</v>
      </c>
      <c r="BF33" s="26">
        <f t="shared" si="9"/>
        <v>1.020408163265306E-2</v>
      </c>
      <c r="BG33" s="26">
        <f t="shared" si="10"/>
        <v>-1.7857142857142905E-2</v>
      </c>
    </row>
    <row r="34" spans="1:59" ht="30" customHeight="1" outlineLevel="1" x14ac:dyDescent="0.25">
      <c r="A34" s="70">
        <v>21</v>
      </c>
      <c r="B34" s="27" t="s">
        <v>33</v>
      </c>
      <c r="C34" s="27">
        <v>0</v>
      </c>
      <c r="D34" s="93">
        <v>0</v>
      </c>
      <c r="E34" s="80"/>
      <c r="F34" s="93">
        <v>0</v>
      </c>
      <c r="G34" s="9">
        <f t="shared" si="11"/>
        <v>0</v>
      </c>
      <c r="H34" s="93">
        <v>0</v>
      </c>
      <c r="I34" s="80"/>
      <c r="J34" s="80"/>
      <c r="K34" s="80"/>
      <c r="L34" s="80"/>
      <c r="M34" s="93">
        <v>0</v>
      </c>
      <c r="N34" s="9">
        <f t="shared" si="12"/>
        <v>0</v>
      </c>
      <c r="O34" s="71">
        <f>C34+G34+N34</f>
        <v>0</v>
      </c>
      <c r="P34" s="29" t="e">
        <f t="shared" si="0"/>
        <v>#DIV/0!</v>
      </c>
      <c r="Q34" s="29" t="e">
        <f t="shared" si="1"/>
        <v>#DIV/0!</v>
      </c>
      <c r="R34" s="29" t="e">
        <f t="shared" si="13"/>
        <v>#DIV/0!</v>
      </c>
      <c r="S34" s="30" t="e">
        <f t="shared" si="14"/>
        <v>#DIV/0!</v>
      </c>
      <c r="T34" s="27">
        <v>0</v>
      </c>
      <c r="U34" s="93">
        <v>0</v>
      </c>
      <c r="V34" s="80"/>
      <c r="W34" s="93">
        <v>0</v>
      </c>
      <c r="X34" s="15">
        <f t="shared" si="15"/>
        <v>0</v>
      </c>
      <c r="Y34" s="93">
        <v>0</v>
      </c>
      <c r="Z34" s="80"/>
      <c r="AA34" s="80"/>
      <c r="AB34" s="80"/>
      <c r="AC34" s="80"/>
      <c r="AD34" s="93">
        <v>0</v>
      </c>
      <c r="AE34" s="105">
        <f t="shared" si="28"/>
        <v>0</v>
      </c>
      <c r="AF34" s="71">
        <f>T34+X34+AE34</f>
        <v>0</v>
      </c>
      <c r="AG34" s="29" t="e">
        <f t="shared" si="2"/>
        <v>#DIV/0!</v>
      </c>
      <c r="AH34" s="29" t="e">
        <f t="shared" si="3"/>
        <v>#DIV/0!</v>
      </c>
      <c r="AI34" s="29" t="e">
        <f t="shared" si="17"/>
        <v>#DIV/0!</v>
      </c>
      <c r="AJ34" s="30" t="e">
        <f>AG34+AH34+AI34</f>
        <v>#DIV/0!</v>
      </c>
      <c r="AK34" s="27">
        <v>0</v>
      </c>
      <c r="AL34" s="93">
        <v>0</v>
      </c>
      <c r="AM34" s="80"/>
      <c r="AN34" s="93">
        <v>0</v>
      </c>
      <c r="AO34" s="64">
        <f t="shared" si="26"/>
        <v>0</v>
      </c>
      <c r="AP34" s="93">
        <v>0</v>
      </c>
      <c r="AQ34" s="80"/>
      <c r="AR34" s="80"/>
      <c r="AS34" s="80"/>
      <c r="AT34" s="80"/>
      <c r="AU34" s="93">
        <v>0</v>
      </c>
      <c r="AV34" s="64">
        <f t="shared" si="20"/>
        <v>0</v>
      </c>
      <c r="AW34" s="71">
        <f>AK34+AO34+AV34</f>
        <v>0</v>
      </c>
      <c r="AX34" s="29" t="e">
        <f t="shared" si="4"/>
        <v>#DIV/0!</v>
      </c>
      <c r="AY34" s="29" t="e">
        <f t="shared" si="21"/>
        <v>#DIV/0!</v>
      </c>
      <c r="AZ34" s="29" t="e">
        <f t="shared" si="22"/>
        <v>#DIV/0!</v>
      </c>
      <c r="BA34" s="31" t="e">
        <f t="shared" si="23"/>
        <v>#DIV/0!</v>
      </c>
      <c r="BB34" s="32">
        <f t="shared" si="5"/>
        <v>0</v>
      </c>
      <c r="BC34" s="32">
        <f t="shared" si="6"/>
        <v>0</v>
      </c>
      <c r="BD34" s="32">
        <f t="shared" si="7"/>
        <v>0</v>
      </c>
      <c r="BE34" s="33" t="e">
        <f t="shared" si="8"/>
        <v>#DIV/0!</v>
      </c>
      <c r="BF34" s="33" t="e">
        <f t="shared" si="9"/>
        <v>#DIV/0!</v>
      </c>
      <c r="BG34" s="33" t="e">
        <f t="shared" si="10"/>
        <v>#DIV/0!</v>
      </c>
    </row>
    <row r="35" spans="1:59" s="46" customFormat="1" ht="30" customHeight="1" thickBot="1" x14ac:dyDescent="0.3">
      <c r="A35" s="34"/>
      <c r="B35" s="47" t="s">
        <v>47</v>
      </c>
      <c r="C35" s="47">
        <f>SUM(C33:C34)</f>
        <v>12</v>
      </c>
      <c r="D35" s="47">
        <f t="shared" ref="D35:AW35" si="32">SUM(D33:D34)</f>
        <v>0</v>
      </c>
      <c r="E35" s="81"/>
      <c r="F35" s="47">
        <f t="shared" si="32"/>
        <v>0</v>
      </c>
      <c r="G35" s="48">
        <f t="shared" si="32"/>
        <v>0</v>
      </c>
      <c r="H35" s="47">
        <f t="shared" si="32"/>
        <v>0</v>
      </c>
      <c r="I35" s="81">
        <f t="shared" si="32"/>
        <v>0</v>
      </c>
      <c r="J35" s="81">
        <f t="shared" si="32"/>
        <v>0</v>
      </c>
      <c r="K35" s="81">
        <f t="shared" si="32"/>
        <v>0</v>
      </c>
      <c r="L35" s="81">
        <f t="shared" si="32"/>
        <v>0</v>
      </c>
      <c r="M35" s="47">
        <f t="shared" si="32"/>
        <v>84</v>
      </c>
      <c r="N35" s="48">
        <f t="shared" si="32"/>
        <v>84</v>
      </c>
      <c r="O35" s="63">
        <f t="shared" si="32"/>
        <v>96</v>
      </c>
      <c r="P35" s="51">
        <f t="shared" si="0"/>
        <v>0.125</v>
      </c>
      <c r="Q35" s="51">
        <f t="shared" si="1"/>
        <v>0</v>
      </c>
      <c r="R35" s="51">
        <f t="shared" si="13"/>
        <v>0.875</v>
      </c>
      <c r="S35" s="52">
        <f t="shared" si="14"/>
        <v>1</v>
      </c>
      <c r="T35" s="47">
        <f t="shared" si="32"/>
        <v>18</v>
      </c>
      <c r="U35" s="47">
        <f t="shared" si="32"/>
        <v>1</v>
      </c>
      <c r="V35" s="81"/>
      <c r="W35" s="47">
        <f t="shared" si="32"/>
        <v>0</v>
      </c>
      <c r="X35" s="68">
        <f t="shared" si="32"/>
        <v>1</v>
      </c>
      <c r="Y35" s="47">
        <f t="shared" si="32"/>
        <v>1</v>
      </c>
      <c r="Z35" s="81">
        <f t="shared" si="32"/>
        <v>0</v>
      </c>
      <c r="AA35" s="81">
        <f t="shared" si="32"/>
        <v>0</v>
      </c>
      <c r="AB35" s="81">
        <f t="shared" si="32"/>
        <v>0</v>
      </c>
      <c r="AC35" s="81">
        <f t="shared" si="32"/>
        <v>0</v>
      </c>
      <c r="AD35" s="47">
        <f t="shared" si="32"/>
        <v>83</v>
      </c>
      <c r="AE35" s="107">
        <f t="shared" si="32"/>
        <v>84</v>
      </c>
      <c r="AF35" s="63">
        <f t="shared" si="32"/>
        <v>103</v>
      </c>
      <c r="AG35" s="51">
        <f t="shared" si="2"/>
        <v>0.17475728155339806</v>
      </c>
      <c r="AH35" s="51">
        <f t="shared" si="3"/>
        <v>9.7087378640776691E-3</v>
      </c>
      <c r="AI35" s="51">
        <f t="shared" si="17"/>
        <v>0.81553398058252424</v>
      </c>
      <c r="AJ35" s="52">
        <f t="shared" si="18"/>
        <v>1</v>
      </c>
      <c r="AK35" s="47">
        <f t="shared" si="32"/>
        <v>13</v>
      </c>
      <c r="AL35" s="47">
        <f t="shared" si="32"/>
        <v>1</v>
      </c>
      <c r="AM35" s="81"/>
      <c r="AN35" s="47">
        <f t="shared" si="32"/>
        <v>0</v>
      </c>
      <c r="AO35" s="66">
        <f t="shared" si="32"/>
        <v>1</v>
      </c>
      <c r="AP35" s="47">
        <f t="shared" si="32"/>
        <v>1</v>
      </c>
      <c r="AQ35" s="81">
        <f t="shared" si="32"/>
        <v>0</v>
      </c>
      <c r="AR35" s="81">
        <f t="shared" si="32"/>
        <v>0</v>
      </c>
      <c r="AS35" s="81">
        <f t="shared" si="32"/>
        <v>0</v>
      </c>
      <c r="AT35" s="81">
        <f t="shared" si="32"/>
        <v>0</v>
      </c>
      <c r="AU35" s="47">
        <f t="shared" si="32"/>
        <v>83</v>
      </c>
      <c r="AV35" s="66">
        <f t="shared" si="32"/>
        <v>84</v>
      </c>
      <c r="AW35" s="63">
        <f t="shared" si="32"/>
        <v>98</v>
      </c>
      <c r="AX35" s="51">
        <f t="shared" si="4"/>
        <v>0.1326530612244898</v>
      </c>
      <c r="AY35" s="51">
        <f t="shared" si="21"/>
        <v>1.020408163265306E-2</v>
      </c>
      <c r="AZ35" s="51">
        <f t="shared" si="22"/>
        <v>0.8571428571428571</v>
      </c>
      <c r="BA35" s="53">
        <f t="shared" si="23"/>
        <v>1</v>
      </c>
      <c r="BB35" s="54">
        <f t="shared" si="5"/>
        <v>1</v>
      </c>
      <c r="BC35" s="54">
        <f t="shared" si="6"/>
        <v>1</v>
      </c>
      <c r="BD35" s="54">
        <f t="shared" si="7"/>
        <v>0</v>
      </c>
      <c r="BE35" s="55">
        <f t="shared" si="8"/>
        <v>7.6530612244898044E-3</v>
      </c>
      <c r="BF35" s="55">
        <f t="shared" si="9"/>
        <v>1.020408163265306E-2</v>
      </c>
      <c r="BG35" s="55">
        <f t="shared" si="10"/>
        <v>-1.7857142857142905E-2</v>
      </c>
    </row>
    <row r="36" spans="1:59" s="22" customFormat="1" ht="30" customHeight="1" thickBot="1" x14ac:dyDescent="0.3">
      <c r="B36" s="49" t="s">
        <v>36</v>
      </c>
      <c r="C36" s="74">
        <f>SUM(C8:C11)+SUM(C13:C16)+SUM(C18:C20)+SUM(C22:C24)+SUM(C26:C27)+SUM(C29:C31)+SUM(C33:C34)</f>
        <v>307</v>
      </c>
      <c r="D36" s="50">
        <f t="shared" ref="D36:AW36" si="33">SUM(D8:D11)+SUM(D13:D16)+SUM(D18:D20)+SUM(D22:D24)+SUM(D26:D27)+SUM(D29:D31)+SUM(D33:D34)</f>
        <v>5</v>
      </c>
      <c r="E36" s="82"/>
      <c r="F36" s="50">
        <f t="shared" si="33"/>
        <v>22</v>
      </c>
      <c r="G36" s="50">
        <f t="shared" si="33"/>
        <v>27</v>
      </c>
      <c r="H36" s="50">
        <f t="shared" si="33"/>
        <v>47</v>
      </c>
      <c r="I36" s="82">
        <f t="shared" si="33"/>
        <v>0</v>
      </c>
      <c r="J36" s="82">
        <f t="shared" si="33"/>
        <v>0</v>
      </c>
      <c r="K36" s="82">
        <f t="shared" si="33"/>
        <v>0</v>
      </c>
      <c r="L36" s="82">
        <f t="shared" si="33"/>
        <v>0</v>
      </c>
      <c r="M36" s="50">
        <f t="shared" si="33"/>
        <v>726</v>
      </c>
      <c r="N36" s="50">
        <f t="shared" si="33"/>
        <v>773</v>
      </c>
      <c r="O36" s="50">
        <f t="shared" si="33"/>
        <v>1107</v>
      </c>
      <c r="P36" s="56">
        <f t="shared" si="0"/>
        <v>0.27732610659439927</v>
      </c>
      <c r="Q36" s="56">
        <f t="shared" si="1"/>
        <v>2.4390243902439025E-2</v>
      </c>
      <c r="R36" s="56">
        <f t="shared" si="13"/>
        <v>0.69828364950316169</v>
      </c>
      <c r="S36" s="57">
        <f t="shared" si="14"/>
        <v>1</v>
      </c>
      <c r="T36" s="74">
        <f t="shared" si="33"/>
        <v>282</v>
      </c>
      <c r="U36" s="50">
        <f t="shared" si="33"/>
        <v>11</v>
      </c>
      <c r="V36" s="82"/>
      <c r="W36" s="50">
        <f t="shared" si="33"/>
        <v>38</v>
      </c>
      <c r="X36" s="50">
        <f t="shared" si="33"/>
        <v>49</v>
      </c>
      <c r="Y36" s="50">
        <f t="shared" si="33"/>
        <v>46</v>
      </c>
      <c r="Z36" s="82">
        <f t="shared" si="33"/>
        <v>0</v>
      </c>
      <c r="AA36" s="82">
        <f t="shared" si="33"/>
        <v>0</v>
      </c>
      <c r="AB36" s="82">
        <f t="shared" si="33"/>
        <v>0</v>
      </c>
      <c r="AC36" s="82">
        <f t="shared" si="33"/>
        <v>0</v>
      </c>
      <c r="AD36" s="50">
        <f t="shared" si="33"/>
        <v>865</v>
      </c>
      <c r="AE36" s="99">
        <f t="shared" si="33"/>
        <v>911</v>
      </c>
      <c r="AF36" s="50">
        <f t="shared" si="33"/>
        <v>1242</v>
      </c>
      <c r="AG36" s="56">
        <f t="shared" si="2"/>
        <v>0.22705314009661837</v>
      </c>
      <c r="AH36" s="56">
        <f t="shared" si="3"/>
        <v>3.9452495974235106E-2</v>
      </c>
      <c r="AI36" s="56">
        <f t="shared" si="17"/>
        <v>0.73349436392914658</v>
      </c>
      <c r="AJ36" s="57">
        <f t="shared" si="18"/>
        <v>1</v>
      </c>
      <c r="AK36" s="74">
        <f t="shared" si="33"/>
        <v>263</v>
      </c>
      <c r="AL36" s="50">
        <f t="shared" si="33"/>
        <v>10</v>
      </c>
      <c r="AM36" s="82"/>
      <c r="AN36" s="50">
        <f t="shared" si="33"/>
        <v>42</v>
      </c>
      <c r="AO36" s="50">
        <f t="shared" si="33"/>
        <v>52</v>
      </c>
      <c r="AP36" s="50">
        <f t="shared" si="33"/>
        <v>81</v>
      </c>
      <c r="AQ36" s="82">
        <f t="shared" si="33"/>
        <v>0</v>
      </c>
      <c r="AR36" s="82">
        <f t="shared" si="33"/>
        <v>0</v>
      </c>
      <c r="AS36" s="82">
        <f t="shared" si="33"/>
        <v>0</v>
      </c>
      <c r="AT36" s="82">
        <f t="shared" si="33"/>
        <v>0</v>
      </c>
      <c r="AU36" s="50">
        <f t="shared" si="33"/>
        <v>741</v>
      </c>
      <c r="AV36" s="50">
        <f t="shared" si="33"/>
        <v>822</v>
      </c>
      <c r="AW36" s="50">
        <f t="shared" si="33"/>
        <v>1137</v>
      </c>
      <c r="AX36" s="56">
        <f t="shared" si="4"/>
        <v>0.23131046613896217</v>
      </c>
      <c r="AY36" s="56">
        <f t="shared" si="21"/>
        <v>4.5734388742304309E-2</v>
      </c>
      <c r="AZ36" s="56">
        <f t="shared" si="22"/>
        <v>0.72295514511873349</v>
      </c>
      <c r="BA36" s="58">
        <f t="shared" si="23"/>
        <v>1</v>
      </c>
      <c r="BB36" s="59">
        <f t="shared" si="5"/>
        <v>-44</v>
      </c>
      <c r="BC36" s="59">
        <f t="shared" si="6"/>
        <v>25</v>
      </c>
      <c r="BD36" s="59">
        <f t="shared" si="7"/>
        <v>49</v>
      </c>
      <c r="BE36" s="56">
        <f t="shared" si="8"/>
        <v>-4.6015640455437101E-2</v>
      </c>
      <c r="BF36" s="56">
        <f t="shared" si="9"/>
        <v>2.1344144839865284E-2</v>
      </c>
      <c r="BG36" s="60">
        <f t="shared" si="10"/>
        <v>2.4671495615571803E-2</v>
      </c>
    </row>
  </sheetData>
  <sheetProtection algorithmName="SHA-512" hashValue="t3av7OJ+lSXJFxVLJXjnLD9z6uwokYQ6gYjjYogLQGSEdJxeH8Azc10gnIjcshXmfQ3doJAoe2v/KfUsE1bihQ==" saltValue="im8EhHclnw31dJMADSjqEg==" spinCount="100000" sheet="1" objects="1" scenarios="1"/>
  <mergeCells count="44">
    <mergeCell ref="BC6:BC7"/>
    <mergeCell ref="BD6:BD7"/>
    <mergeCell ref="BE6:BE7"/>
    <mergeCell ref="BF6:BF7"/>
    <mergeCell ref="BG6:BG7"/>
    <mergeCell ref="AH6:AH7"/>
    <mergeCell ref="BB6:BB7"/>
    <mergeCell ref="AJ6:AJ7"/>
    <mergeCell ref="AK6:AK7"/>
    <mergeCell ref="AL6:AN6"/>
    <mergeCell ref="AO6:AO7"/>
    <mergeCell ref="AP6:AU6"/>
    <mergeCell ref="AV6:AV7"/>
    <mergeCell ref="AW6:AW7"/>
    <mergeCell ref="AX6:AX7"/>
    <mergeCell ref="AY6:AY7"/>
    <mergeCell ref="AZ6:AZ7"/>
    <mergeCell ref="BA6:BA7"/>
    <mergeCell ref="H6:M6"/>
    <mergeCell ref="N6:N7"/>
    <mergeCell ref="O6:O7"/>
    <mergeCell ref="P6:P7"/>
    <mergeCell ref="BB5:BD5"/>
    <mergeCell ref="AI6:AI7"/>
    <mergeCell ref="Q6:Q7"/>
    <mergeCell ref="R6:R7"/>
    <mergeCell ref="S6:S7"/>
    <mergeCell ref="T6:T7"/>
    <mergeCell ref="U6:W6"/>
    <mergeCell ref="X6:X7"/>
    <mergeCell ref="Y6:AD6"/>
    <mergeCell ref="AE6:AE7"/>
    <mergeCell ref="AF6:AF7"/>
    <mergeCell ref="AG6:AG7"/>
    <mergeCell ref="A6:A7"/>
    <mergeCell ref="B6:B7"/>
    <mergeCell ref="C6:C7"/>
    <mergeCell ref="D6:F6"/>
    <mergeCell ref="G6:G7"/>
    <mergeCell ref="A3:B3"/>
    <mergeCell ref="C5:S5"/>
    <mergeCell ref="T5:AJ5"/>
    <mergeCell ref="AK5:BA5"/>
    <mergeCell ref="BE5:B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B6" sqref="B6:B7"/>
    </sheetView>
  </sheetViews>
  <sheetFormatPr defaultRowHeight="15" x14ac:dyDescent="0.25"/>
  <cols>
    <col min="1" max="1" width="12.42578125" customWidth="1"/>
    <col min="2" max="2" width="11.7109375" customWidth="1"/>
    <col min="3" max="3" width="12.5703125" customWidth="1"/>
    <col min="4" max="4" width="8.85546875" customWidth="1"/>
    <col min="5" max="5" width="9.5703125" customWidth="1"/>
    <col min="6" max="6" width="10.42578125" customWidth="1"/>
  </cols>
  <sheetData>
    <row r="1" spans="1:13" ht="26.25" x14ac:dyDescent="0.4">
      <c r="A1" s="119" t="s">
        <v>77</v>
      </c>
    </row>
    <row r="2" spans="1:13" ht="30" x14ac:dyDescent="0.25">
      <c r="A2" s="10" t="s">
        <v>78</v>
      </c>
      <c r="B2" s="166" t="s">
        <v>79</v>
      </c>
      <c r="C2" s="167"/>
      <c r="D2" s="168"/>
      <c r="E2" s="169" t="s">
        <v>80</v>
      </c>
      <c r="F2" s="169"/>
      <c r="G2" s="170"/>
    </row>
    <row r="3" spans="1:13" ht="60" x14ac:dyDescent="0.25">
      <c r="A3" s="115" t="s">
        <v>81</v>
      </c>
      <c r="B3" s="120" t="s">
        <v>82</v>
      </c>
      <c r="C3" s="115" t="s">
        <v>83</v>
      </c>
      <c r="D3" s="121" t="s">
        <v>84</v>
      </c>
      <c r="E3" s="120" t="s">
        <v>82</v>
      </c>
      <c r="F3" s="115" t="s">
        <v>83</v>
      </c>
      <c r="G3" s="115" t="s">
        <v>84</v>
      </c>
    </row>
    <row r="4" spans="1:13" ht="45" x14ac:dyDescent="0.25">
      <c r="A4" s="122" t="s">
        <v>85</v>
      </c>
      <c r="B4" s="123"/>
      <c r="C4" s="123"/>
      <c r="D4" s="123"/>
      <c r="E4" s="123"/>
      <c r="F4" s="123"/>
      <c r="G4" s="124"/>
    </row>
    <row r="5" spans="1:13" ht="18.75" x14ac:dyDescent="0.3">
      <c r="A5" s="125" t="s">
        <v>86</v>
      </c>
      <c r="B5" s="171">
        <v>298</v>
      </c>
      <c r="C5" s="171"/>
      <c r="D5" s="161"/>
      <c r="E5" s="164">
        <v>22</v>
      </c>
      <c r="F5" s="162"/>
      <c r="G5" s="165"/>
    </row>
    <row r="6" spans="1:13" ht="30" x14ac:dyDescent="0.25">
      <c r="A6" s="125" t="s">
        <v>87</v>
      </c>
      <c r="B6" s="124">
        <v>64</v>
      </c>
      <c r="C6" s="126">
        <v>78</v>
      </c>
      <c r="D6" s="127">
        <v>156</v>
      </c>
      <c r="E6" s="128">
        <v>2</v>
      </c>
      <c r="F6" s="129">
        <v>6</v>
      </c>
      <c r="G6" s="129">
        <v>14</v>
      </c>
    </row>
    <row r="7" spans="1:13" ht="45" x14ac:dyDescent="0.25">
      <c r="A7" s="122" t="s">
        <v>88</v>
      </c>
      <c r="B7" s="123"/>
      <c r="C7" s="123"/>
      <c r="D7" s="123"/>
      <c r="E7" s="123"/>
      <c r="F7" s="123"/>
      <c r="G7" s="124"/>
    </row>
    <row r="8" spans="1:13" ht="33.75" x14ac:dyDescent="0.5">
      <c r="A8" s="130" t="s">
        <v>86</v>
      </c>
      <c r="B8" s="161">
        <v>263</v>
      </c>
      <c r="C8" s="162"/>
      <c r="D8" s="163"/>
      <c r="E8" s="164">
        <v>38</v>
      </c>
      <c r="F8" s="162"/>
      <c r="G8" s="165"/>
      <c r="M8" s="131"/>
    </row>
    <row r="9" spans="1:13" ht="30" x14ac:dyDescent="0.25">
      <c r="A9" s="125" t="s">
        <v>87</v>
      </c>
      <c r="B9" s="124">
        <v>48</v>
      </c>
      <c r="C9" s="126">
        <v>57</v>
      </c>
      <c r="D9" s="127">
        <v>158</v>
      </c>
      <c r="E9" s="128">
        <v>8</v>
      </c>
      <c r="F9" s="129">
        <v>12</v>
      </c>
      <c r="G9" s="129">
        <v>18</v>
      </c>
    </row>
    <row r="10" spans="1:13" ht="45" x14ac:dyDescent="0.25">
      <c r="A10" s="122" t="s">
        <v>89</v>
      </c>
      <c r="B10" s="123"/>
      <c r="C10" s="123"/>
      <c r="D10" s="123"/>
      <c r="E10" s="123"/>
      <c r="F10" s="123"/>
      <c r="G10" s="124"/>
    </row>
    <row r="11" spans="1:13" ht="18.75" x14ac:dyDescent="0.3">
      <c r="A11" s="130" t="s">
        <v>86</v>
      </c>
      <c r="B11" s="161">
        <v>255</v>
      </c>
      <c r="C11" s="162"/>
      <c r="D11" s="163"/>
      <c r="E11" s="164">
        <v>42</v>
      </c>
      <c r="F11" s="162"/>
      <c r="G11" s="165"/>
    </row>
    <row r="12" spans="1:13" ht="30" x14ac:dyDescent="0.25">
      <c r="A12" s="125" t="s">
        <v>87</v>
      </c>
      <c r="B12" s="124">
        <v>29</v>
      </c>
      <c r="C12" s="126">
        <v>72</v>
      </c>
      <c r="D12" s="127">
        <v>154</v>
      </c>
      <c r="E12" s="128">
        <v>12</v>
      </c>
      <c r="F12" s="129">
        <v>11</v>
      </c>
      <c r="G12" s="129">
        <v>19</v>
      </c>
    </row>
    <row r="13" spans="1:13" ht="15" customHeight="1" x14ac:dyDescent="0.25"/>
    <row r="14" spans="1:13" ht="262.5" x14ac:dyDescent="0.25">
      <c r="A14" s="132" t="s">
        <v>90</v>
      </c>
      <c r="B14" s="133"/>
      <c r="C14" s="134"/>
    </row>
    <row r="15" spans="1:13" x14ac:dyDescent="0.25">
      <c r="A15" s="135"/>
      <c r="B15" s="136"/>
      <c r="C15" s="137"/>
    </row>
  </sheetData>
  <sheetProtection algorithmName="SHA-512" hashValue="VjR63WqoJIDeAlEJdNcRPqu43UmLcRMt4TKtQdK03gai/87qfpCeq49MUPbhLQvuY6a68y83+k1Gqw6HYZjnag==" saltValue="qAX9uE56RZQnl3iyphmb8Q==" spinCount="100000" sheet="1" objects="1" scenarios="1"/>
  <mergeCells count="8">
    <mergeCell ref="B11:D11"/>
    <mergeCell ref="E11:G11"/>
    <mergeCell ref="B2:D2"/>
    <mergeCell ref="E2:G2"/>
    <mergeCell ref="B5:D5"/>
    <mergeCell ref="E5:G5"/>
    <mergeCell ref="B8:D8"/>
    <mergeCell ref="E8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"/>
  <sheetViews>
    <sheetView zoomScale="80" zoomScaleNormal="80" workbookViewId="0">
      <pane xSplit="2" ySplit="7" topLeftCell="C8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 outlineLevelRow="1" outlineLevelCol="1" x14ac:dyDescent="0.25"/>
  <cols>
    <col min="1" max="1" width="42.85546875" customWidth="1"/>
    <col min="2" max="2" width="33.7109375" customWidth="1"/>
    <col min="3" max="3" width="18.140625" style="90" customWidth="1"/>
    <col min="4" max="5" width="13.7109375" style="94" customWidth="1" outlineLevel="1"/>
    <col min="6" max="6" width="15.28515625" style="94" customWidth="1" outlineLevel="1"/>
    <col min="7" max="7" width="16.85546875" style="103" customWidth="1" outlineLevel="1"/>
    <col min="8" max="8" width="12.28515625" hidden="1" customWidth="1" outlineLevel="1"/>
    <col min="9" max="9" width="10.42578125" hidden="1" customWidth="1" outlineLevel="1"/>
    <col min="10" max="10" width="15.28515625" style="94" customWidth="1" outlineLevel="1"/>
    <col min="11" max="11" width="12.85546875" style="94" customWidth="1" outlineLevel="1"/>
    <col min="12" max="12" width="14" style="94" customWidth="1" outlineLevel="1"/>
    <col min="13" max="13" width="14.42578125" style="94" customWidth="1" outlineLevel="1"/>
    <col min="14" max="14" width="14.85546875" style="103" customWidth="1" outlineLevel="1"/>
    <col min="15" max="15" width="9.5703125" style="69" hidden="1" customWidth="1" outlineLevel="1"/>
    <col min="16" max="16" width="13.42578125" hidden="1" customWidth="1" outlineLevel="1"/>
    <col min="17" max="17" width="10.85546875" hidden="1" customWidth="1" outlineLevel="1"/>
    <col min="18" max="18" width="9.85546875" hidden="1" customWidth="1" outlineLevel="1"/>
    <col min="19" max="19" width="9.140625" style="61" hidden="1" customWidth="1" outlineLevel="1"/>
    <col min="20" max="20" width="18.140625" style="90" customWidth="1" collapsed="1"/>
    <col min="21" max="22" width="13.7109375" style="94" customWidth="1" outlineLevel="1"/>
    <col min="23" max="23" width="15.28515625" style="94" customWidth="1" outlineLevel="1"/>
    <col min="24" max="24" width="16.85546875" style="104" customWidth="1" outlineLevel="1"/>
    <col min="25" max="25" width="12.28515625" hidden="1" customWidth="1" outlineLevel="1"/>
    <col min="26" max="26" width="10.42578125" hidden="1" customWidth="1" outlineLevel="1"/>
    <col min="27" max="27" width="15.28515625" style="94" customWidth="1" outlineLevel="1"/>
    <col min="28" max="28" width="13.5703125" style="94" customWidth="1" outlineLevel="1"/>
    <col min="29" max="29" width="14" style="94" customWidth="1" outlineLevel="1"/>
    <col min="30" max="30" width="15.85546875" style="94" customWidth="1" outlineLevel="1"/>
    <col min="31" max="31" width="13.5703125" style="104" customWidth="1" outlineLevel="1"/>
    <col min="32" max="32" width="12.42578125" style="69" hidden="1" customWidth="1" outlineLevel="1"/>
    <col min="33" max="33" width="13.42578125" hidden="1" customWidth="1" outlineLevel="1"/>
    <col min="34" max="34" width="10.85546875" hidden="1" customWidth="1" outlineLevel="1"/>
    <col min="35" max="35" width="9.85546875" hidden="1" customWidth="1" outlineLevel="1"/>
    <col min="36" max="36" width="9.140625" style="61" hidden="1" customWidth="1" outlineLevel="1"/>
    <col min="37" max="37" width="18.140625" style="90" customWidth="1" collapsed="1"/>
    <col min="38" max="39" width="13.7109375" style="94" customWidth="1" outlineLevel="1"/>
    <col min="40" max="40" width="15.28515625" style="94" customWidth="1" outlineLevel="1"/>
    <col min="41" max="41" width="16.85546875" style="100" customWidth="1" outlineLevel="1"/>
    <col min="42" max="42" width="14.28515625" hidden="1" customWidth="1" outlineLevel="1"/>
    <col min="43" max="43" width="10.42578125" hidden="1" customWidth="1" outlineLevel="1"/>
    <col min="44" max="44" width="15.28515625" style="94" customWidth="1" outlineLevel="1"/>
    <col min="45" max="45" width="12.7109375" style="94" customWidth="1" outlineLevel="1"/>
    <col min="46" max="46" width="14" style="94" customWidth="1" outlineLevel="1"/>
    <col min="47" max="47" width="15.42578125" style="94" customWidth="1" outlineLevel="1"/>
    <col min="48" max="48" width="15.42578125" style="100" customWidth="1" outlineLevel="1"/>
    <col min="49" max="49" width="10.7109375" style="69" hidden="1" customWidth="1" outlineLevel="1"/>
    <col min="50" max="50" width="13.42578125" hidden="1" customWidth="1" outlineLevel="1"/>
    <col min="51" max="51" width="10.85546875" hidden="1" customWidth="1" outlineLevel="1"/>
    <col min="52" max="52" width="9.85546875" hidden="1" customWidth="1" outlineLevel="1"/>
    <col min="53" max="53" width="9.140625" style="61" hidden="1" customWidth="1" outlineLevel="1"/>
    <col min="54" max="54" width="14.7109375" style="19" hidden="1" customWidth="1"/>
    <col min="55" max="55" width="16.42578125" style="19" hidden="1" customWidth="1" outlineLevel="1"/>
    <col min="56" max="56" width="18.140625" style="19" hidden="1" customWidth="1" outlineLevel="1"/>
    <col min="57" max="57" width="14.7109375" style="24" hidden="1" customWidth="1"/>
    <col min="58" max="58" width="16.42578125" style="24" hidden="1" customWidth="1" outlineLevel="1"/>
    <col min="59" max="59" width="19.28515625" style="24" hidden="1" customWidth="1" outlineLevel="1"/>
    <col min="60" max="60" width="19.28515625" hidden="1" customWidth="1"/>
  </cols>
  <sheetData>
    <row r="1" spans="1:59" s="2" customFormat="1" ht="9" customHeight="1" x14ac:dyDescent="0.25">
      <c r="C1" s="90"/>
      <c r="D1" s="90"/>
      <c r="E1" s="90"/>
      <c r="F1" s="90"/>
      <c r="G1" s="90"/>
      <c r="J1" s="90"/>
      <c r="K1" s="90"/>
      <c r="L1" s="90"/>
      <c r="M1" s="90"/>
      <c r="N1" s="90"/>
      <c r="O1" s="16"/>
      <c r="T1" s="90"/>
      <c r="U1" s="90"/>
      <c r="V1" s="90"/>
      <c r="W1" s="90"/>
      <c r="X1" s="90"/>
      <c r="AA1" s="90"/>
      <c r="AB1" s="90"/>
      <c r="AC1" s="90"/>
      <c r="AD1" s="90"/>
      <c r="AE1" s="90"/>
      <c r="AF1" s="16"/>
      <c r="AK1" s="90"/>
      <c r="AL1" s="90"/>
      <c r="AM1" s="90"/>
      <c r="AN1" s="90"/>
      <c r="AO1" s="90"/>
      <c r="AR1" s="90"/>
      <c r="AS1" s="90"/>
      <c r="AT1" s="90"/>
      <c r="AU1" s="90"/>
      <c r="AV1" s="90"/>
      <c r="AW1" s="16"/>
      <c r="BB1" s="23"/>
      <c r="BC1" s="23"/>
      <c r="BD1" s="23"/>
      <c r="BE1" s="23"/>
      <c r="BF1" s="23"/>
      <c r="BG1" s="23"/>
    </row>
    <row r="2" spans="1:59" s="2" customFormat="1" ht="25.5" customHeight="1" x14ac:dyDescent="0.4">
      <c r="A2" s="116" t="s">
        <v>73</v>
      </c>
      <c r="B2" s="117"/>
      <c r="C2" s="91"/>
      <c r="D2" s="91"/>
      <c r="E2" s="91"/>
      <c r="F2" s="91"/>
      <c r="G2" s="91"/>
      <c r="H2" s="21"/>
      <c r="I2" s="21"/>
      <c r="J2" s="90"/>
      <c r="K2" s="90"/>
      <c r="L2" s="90"/>
      <c r="M2" s="90"/>
      <c r="N2" s="90"/>
      <c r="O2" s="16"/>
      <c r="T2" s="90"/>
      <c r="U2" s="90"/>
      <c r="V2" s="90"/>
      <c r="W2" s="90"/>
      <c r="X2" s="90"/>
      <c r="AA2" s="90"/>
      <c r="AB2" s="90"/>
      <c r="AC2" s="90"/>
      <c r="AD2" s="90"/>
      <c r="AE2" s="90"/>
      <c r="AF2" s="16"/>
      <c r="AK2" s="90"/>
      <c r="AL2" s="90"/>
      <c r="AM2" s="90"/>
      <c r="AN2" s="90"/>
      <c r="AO2" s="90"/>
      <c r="AR2" s="90"/>
      <c r="AS2" s="90"/>
      <c r="AT2" s="90"/>
      <c r="AU2" s="90"/>
      <c r="AV2" s="90"/>
      <c r="AW2" s="16"/>
      <c r="BB2" s="23"/>
      <c r="BC2" s="23"/>
      <c r="BD2" s="23"/>
      <c r="BE2" s="23"/>
      <c r="BF2" s="23"/>
      <c r="BG2" s="23"/>
    </row>
    <row r="3" spans="1:59" s="2" customFormat="1" ht="18.75" x14ac:dyDescent="0.3">
      <c r="A3" s="138"/>
      <c r="B3" s="138"/>
      <c r="C3" s="90"/>
      <c r="D3" s="90"/>
      <c r="E3" s="90"/>
      <c r="F3" s="90"/>
      <c r="G3" s="90"/>
      <c r="J3" s="90"/>
      <c r="K3" s="90"/>
      <c r="L3" s="90"/>
      <c r="M3" s="90"/>
      <c r="N3" s="90"/>
      <c r="O3" s="16"/>
      <c r="T3" s="90"/>
      <c r="U3" s="90"/>
      <c r="V3" s="90"/>
      <c r="W3" s="90"/>
      <c r="X3" s="90"/>
      <c r="AA3" s="90"/>
      <c r="AB3" s="90"/>
      <c r="AC3" s="90"/>
      <c r="AD3" s="90"/>
      <c r="AE3" s="90"/>
      <c r="AF3" s="16"/>
      <c r="AK3" s="90"/>
      <c r="AL3" s="90"/>
      <c r="AM3" s="90"/>
      <c r="AN3" s="90"/>
      <c r="AO3" s="90"/>
      <c r="AR3" s="90"/>
      <c r="AS3" s="90"/>
      <c r="AT3" s="90"/>
      <c r="AU3" s="90"/>
      <c r="AV3" s="90"/>
      <c r="AW3" s="16"/>
      <c r="BB3" s="23"/>
      <c r="BC3" s="23"/>
      <c r="BD3" s="23"/>
      <c r="BE3" s="23"/>
      <c r="BF3" s="23"/>
      <c r="BG3" s="23"/>
    </row>
    <row r="4" spans="1:59" s="2" customFormat="1" x14ac:dyDescent="0.25">
      <c r="C4" s="90"/>
      <c r="D4" s="90"/>
      <c r="E4" s="90"/>
      <c r="F4" s="90"/>
      <c r="G4" s="90"/>
      <c r="J4" s="90"/>
      <c r="K4" s="90"/>
      <c r="L4" s="90"/>
      <c r="M4" s="90"/>
      <c r="N4" s="90"/>
      <c r="O4" s="16"/>
      <c r="T4" s="90"/>
      <c r="U4" s="90"/>
      <c r="V4" s="90"/>
      <c r="W4" s="90"/>
      <c r="X4" s="90"/>
      <c r="AA4" s="90"/>
      <c r="AB4" s="90"/>
      <c r="AC4" s="90"/>
      <c r="AD4" s="90"/>
      <c r="AE4" s="90"/>
      <c r="AF4" s="16"/>
      <c r="AK4" s="90"/>
      <c r="AL4" s="90"/>
      <c r="AM4" s="90"/>
      <c r="AN4" s="90"/>
      <c r="AO4" s="90"/>
      <c r="AR4" s="90"/>
      <c r="AS4" s="90"/>
      <c r="AT4" s="90"/>
      <c r="AU4" s="90"/>
      <c r="AV4" s="90"/>
      <c r="AW4" s="16"/>
      <c r="BB4" s="23"/>
      <c r="BC4" s="23"/>
      <c r="BD4" s="23"/>
      <c r="BE4" s="23"/>
      <c r="BF4" s="23"/>
      <c r="BG4" s="23"/>
    </row>
    <row r="5" spans="1:59" s="7" customFormat="1" ht="63.75" customHeight="1" x14ac:dyDescent="0.25">
      <c r="B5" s="17"/>
      <c r="C5" s="139" t="s">
        <v>8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 t="s">
        <v>34</v>
      </c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2" t="s">
        <v>35</v>
      </c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51" t="s">
        <v>39</v>
      </c>
      <c r="BC5" s="151"/>
      <c r="BD5" s="151"/>
      <c r="BE5" s="144" t="s">
        <v>40</v>
      </c>
      <c r="BF5" s="144"/>
      <c r="BG5" s="144"/>
    </row>
    <row r="6" spans="1:59" ht="125.25" customHeight="1" x14ac:dyDescent="0.25">
      <c r="A6" s="145" t="s">
        <v>37</v>
      </c>
      <c r="B6" s="145" t="s">
        <v>48</v>
      </c>
      <c r="C6" s="155" t="s">
        <v>58</v>
      </c>
      <c r="D6" s="147" t="s">
        <v>6</v>
      </c>
      <c r="E6" s="147"/>
      <c r="F6" s="147"/>
      <c r="G6" s="148" t="s">
        <v>50</v>
      </c>
      <c r="H6" s="147" t="s">
        <v>7</v>
      </c>
      <c r="I6" s="147"/>
      <c r="J6" s="147"/>
      <c r="K6" s="147"/>
      <c r="L6" s="147"/>
      <c r="M6" s="147"/>
      <c r="N6" s="148" t="s">
        <v>51</v>
      </c>
      <c r="O6" s="149" t="s">
        <v>49</v>
      </c>
      <c r="P6" s="146" t="s">
        <v>15</v>
      </c>
      <c r="Q6" s="146" t="s">
        <v>13</v>
      </c>
      <c r="R6" s="146" t="s">
        <v>14</v>
      </c>
      <c r="S6" s="152" t="s">
        <v>16</v>
      </c>
      <c r="T6" s="155" t="s">
        <v>58</v>
      </c>
      <c r="U6" s="147" t="s">
        <v>6</v>
      </c>
      <c r="V6" s="147"/>
      <c r="W6" s="147"/>
      <c r="X6" s="153" t="s">
        <v>50</v>
      </c>
      <c r="Y6" s="147" t="s">
        <v>7</v>
      </c>
      <c r="Z6" s="147"/>
      <c r="AA6" s="147"/>
      <c r="AB6" s="147"/>
      <c r="AC6" s="147"/>
      <c r="AD6" s="147"/>
      <c r="AE6" s="153" t="s">
        <v>51</v>
      </c>
      <c r="AF6" s="149" t="s">
        <v>49</v>
      </c>
      <c r="AG6" s="146" t="s">
        <v>15</v>
      </c>
      <c r="AH6" s="146" t="s">
        <v>13</v>
      </c>
      <c r="AI6" s="146" t="s">
        <v>14</v>
      </c>
      <c r="AJ6" s="152" t="s">
        <v>16</v>
      </c>
      <c r="AK6" s="155" t="s">
        <v>58</v>
      </c>
      <c r="AL6" s="147" t="s">
        <v>6</v>
      </c>
      <c r="AM6" s="147"/>
      <c r="AN6" s="147"/>
      <c r="AO6" s="156" t="s">
        <v>50</v>
      </c>
      <c r="AP6" s="147" t="s">
        <v>7</v>
      </c>
      <c r="AQ6" s="147"/>
      <c r="AR6" s="147"/>
      <c r="AS6" s="147"/>
      <c r="AT6" s="147"/>
      <c r="AU6" s="147"/>
      <c r="AV6" s="156" t="s">
        <v>51</v>
      </c>
      <c r="AW6" s="149" t="s">
        <v>49</v>
      </c>
      <c r="AX6" s="146" t="s">
        <v>15</v>
      </c>
      <c r="AY6" s="146" t="s">
        <v>13</v>
      </c>
      <c r="AZ6" s="146" t="s">
        <v>14</v>
      </c>
      <c r="BA6" s="157" t="s">
        <v>16</v>
      </c>
      <c r="BB6" s="154" t="s">
        <v>52</v>
      </c>
      <c r="BC6" s="154" t="s">
        <v>53</v>
      </c>
      <c r="BD6" s="154" t="s">
        <v>54</v>
      </c>
      <c r="BE6" s="158" t="s">
        <v>52</v>
      </c>
      <c r="BF6" s="158" t="s">
        <v>53</v>
      </c>
      <c r="BG6" s="158" t="s">
        <v>54</v>
      </c>
    </row>
    <row r="7" spans="1:59" ht="138.75" customHeight="1" x14ac:dyDescent="0.25">
      <c r="A7" s="145"/>
      <c r="B7" s="145"/>
      <c r="C7" s="155"/>
      <c r="D7" s="8" t="s">
        <v>0</v>
      </c>
      <c r="E7" s="8" t="s">
        <v>1</v>
      </c>
      <c r="F7" s="96" t="s">
        <v>59</v>
      </c>
      <c r="G7" s="148"/>
      <c r="H7" s="75" t="s">
        <v>2</v>
      </c>
      <c r="I7" s="75" t="s">
        <v>3</v>
      </c>
      <c r="J7" s="8" t="s">
        <v>60</v>
      </c>
      <c r="K7" s="8" t="s">
        <v>63</v>
      </c>
      <c r="L7" s="8" t="s">
        <v>5</v>
      </c>
      <c r="M7" s="8" t="s">
        <v>64</v>
      </c>
      <c r="N7" s="148"/>
      <c r="O7" s="150"/>
      <c r="P7" s="146"/>
      <c r="Q7" s="146"/>
      <c r="R7" s="146"/>
      <c r="S7" s="152"/>
      <c r="T7" s="155"/>
      <c r="U7" s="8" t="s">
        <v>0</v>
      </c>
      <c r="V7" s="8" t="s">
        <v>1</v>
      </c>
      <c r="W7" s="96" t="s">
        <v>59</v>
      </c>
      <c r="X7" s="153"/>
      <c r="Y7" s="75" t="s">
        <v>2</v>
      </c>
      <c r="Z7" s="75" t="s">
        <v>3</v>
      </c>
      <c r="AA7" s="8" t="s">
        <v>60</v>
      </c>
      <c r="AB7" s="8" t="s">
        <v>63</v>
      </c>
      <c r="AC7" s="8" t="s">
        <v>5</v>
      </c>
      <c r="AD7" s="8" t="s">
        <v>64</v>
      </c>
      <c r="AE7" s="153"/>
      <c r="AF7" s="150"/>
      <c r="AG7" s="146"/>
      <c r="AH7" s="146"/>
      <c r="AI7" s="146"/>
      <c r="AJ7" s="152"/>
      <c r="AK7" s="155"/>
      <c r="AL7" s="8" t="s">
        <v>0</v>
      </c>
      <c r="AM7" s="8" t="s">
        <v>1</v>
      </c>
      <c r="AN7" s="96" t="s">
        <v>59</v>
      </c>
      <c r="AO7" s="156"/>
      <c r="AP7" s="75" t="s">
        <v>2</v>
      </c>
      <c r="AQ7" s="75" t="s">
        <v>3</v>
      </c>
      <c r="AR7" s="8" t="s">
        <v>60</v>
      </c>
      <c r="AS7" s="8" t="s">
        <v>63</v>
      </c>
      <c r="AT7" s="8" t="s">
        <v>5</v>
      </c>
      <c r="AU7" s="8" t="s">
        <v>64</v>
      </c>
      <c r="AV7" s="156"/>
      <c r="AW7" s="150"/>
      <c r="AX7" s="146"/>
      <c r="AY7" s="146"/>
      <c r="AZ7" s="146"/>
      <c r="BA7" s="157"/>
      <c r="BB7" s="154"/>
      <c r="BC7" s="154"/>
      <c r="BD7" s="154"/>
      <c r="BE7" s="158"/>
      <c r="BF7" s="158"/>
      <c r="BG7" s="158"/>
    </row>
    <row r="8" spans="1:59" s="1" customFormat="1" ht="30" customHeight="1" outlineLevel="1" x14ac:dyDescent="0.25">
      <c r="A8" s="70">
        <v>1</v>
      </c>
      <c r="B8" s="70" t="s">
        <v>9</v>
      </c>
      <c r="C8" s="73">
        <v>0</v>
      </c>
      <c r="D8" s="8">
        <v>10</v>
      </c>
      <c r="E8" s="8">
        <v>0</v>
      </c>
      <c r="F8" s="8">
        <v>0</v>
      </c>
      <c r="G8" s="9">
        <f>D8+E8+F8</f>
        <v>10</v>
      </c>
      <c r="H8" s="76"/>
      <c r="I8" s="76"/>
      <c r="J8" s="10">
        <v>0</v>
      </c>
      <c r="K8" s="10">
        <v>0</v>
      </c>
      <c r="L8" s="10">
        <v>0</v>
      </c>
      <c r="M8" s="10">
        <v>0</v>
      </c>
      <c r="N8" s="9">
        <f>H8+I8+J8+K8+L8+M8</f>
        <v>0</v>
      </c>
      <c r="O8" s="12">
        <f>C8+G8+N8</f>
        <v>10</v>
      </c>
      <c r="P8" s="11">
        <f t="shared" ref="P8:P36" si="0">(C8/O8)</f>
        <v>0</v>
      </c>
      <c r="Q8" s="11">
        <f t="shared" ref="Q8:Q36" si="1">(G8/O8)</f>
        <v>1</v>
      </c>
      <c r="R8" s="11">
        <f>(N8/O8)</f>
        <v>0</v>
      </c>
      <c r="S8" s="13">
        <f>P8+Q8+R8</f>
        <v>1</v>
      </c>
      <c r="T8" s="73">
        <v>0</v>
      </c>
      <c r="U8" s="8">
        <v>4</v>
      </c>
      <c r="V8" s="8">
        <v>0</v>
      </c>
      <c r="W8" s="8">
        <v>0</v>
      </c>
      <c r="X8" s="15">
        <f>U8+V8+W8</f>
        <v>4</v>
      </c>
      <c r="Y8" s="76"/>
      <c r="Z8" s="76"/>
      <c r="AA8" s="10">
        <v>0</v>
      </c>
      <c r="AB8" s="10">
        <v>0</v>
      </c>
      <c r="AC8" s="10">
        <v>0</v>
      </c>
      <c r="AD8" s="10">
        <v>0</v>
      </c>
      <c r="AE8" s="15">
        <f>Y8+Z8+AA8+AB8+AC8+AD8</f>
        <v>0</v>
      </c>
      <c r="AF8" s="12">
        <f>T8+X8+AE8</f>
        <v>4</v>
      </c>
      <c r="AG8" s="11">
        <f t="shared" ref="AG8:AG36" si="2">(T8/AF8)</f>
        <v>0</v>
      </c>
      <c r="AH8" s="11">
        <f t="shared" ref="AH8:AH36" si="3">(X8/AF8)</f>
        <v>1</v>
      </c>
      <c r="AI8" s="11">
        <f>(AE8/AF8)</f>
        <v>0</v>
      </c>
      <c r="AJ8" s="13">
        <f>AG8+AH8+AI8</f>
        <v>1</v>
      </c>
      <c r="AK8" s="73">
        <v>0</v>
      </c>
      <c r="AL8" s="8">
        <v>5</v>
      </c>
      <c r="AM8" s="8">
        <v>0</v>
      </c>
      <c r="AN8" s="8">
        <v>0</v>
      </c>
      <c r="AO8" s="64">
        <f>AL8+AM8+AN8</f>
        <v>5</v>
      </c>
      <c r="AP8" s="76"/>
      <c r="AQ8" s="76"/>
      <c r="AR8" s="10">
        <v>0</v>
      </c>
      <c r="AS8" s="10">
        <v>0</v>
      </c>
      <c r="AT8" s="10">
        <v>0</v>
      </c>
      <c r="AU8" s="10">
        <v>0</v>
      </c>
      <c r="AV8" s="64">
        <f>AP8+AQ8+AR8+AS8+AT8+AU8</f>
        <v>0</v>
      </c>
      <c r="AW8" s="12">
        <f>AK8+AO8+AV8</f>
        <v>5</v>
      </c>
      <c r="AX8" s="11">
        <f t="shared" ref="AX8:AX36" si="4">(AK8/AW8)</f>
        <v>0</v>
      </c>
      <c r="AY8" s="11">
        <f>(AO8/AW8)</f>
        <v>1</v>
      </c>
      <c r="AZ8" s="11" t="e">
        <f>(AP8/AX8)</f>
        <v>#DIV/0!</v>
      </c>
      <c r="BA8" s="18" t="e">
        <f>AX8+AY8+AZ8</f>
        <v>#DIV/0!</v>
      </c>
      <c r="BB8" s="25">
        <f t="shared" ref="BB8:BB36" si="5">AK8-C8</f>
        <v>0</v>
      </c>
      <c r="BC8" s="25">
        <f t="shared" ref="BC8:BC36" si="6">AO8-G8</f>
        <v>-5</v>
      </c>
      <c r="BD8" s="25">
        <f t="shared" ref="BD8:BD36" si="7">AV8-N8</f>
        <v>0</v>
      </c>
      <c r="BE8" s="26">
        <f t="shared" ref="BE8:BE36" si="8">(AX8-P8)</f>
        <v>0</v>
      </c>
      <c r="BF8" s="26">
        <f t="shared" ref="BF8:BF36" si="9">(AY8-Q8)</f>
        <v>0</v>
      </c>
      <c r="BG8" s="26" t="e">
        <f t="shared" ref="BG8:BG36" si="10">(AZ8-R8)</f>
        <v>#DIV/0!</v>
      </c>
    </row>
    <row r="9" spans="1:59" s="1" customFormat="1" ht="30" customHeight="1" outlineLevel="1" x14ac:dyDescent="0.25">
      <c r="A9" s="70">
        <v>2</v>
      </c>
      <c r="B9" s="70" t="s">
        <v>10</v>
      </c>
      <c r="C9" s="14">
        <v>0</v>
      </c>
      <c r="D9" s="97">
        <v>44</v>
      </c>
      <c r="E9" s="97">
        <v>0</v>
      </c>
      <c r="F9" s="97">
        <v>0</v>
      </c>
      <c r="G9" s="9">
        <f t="shared" ref="G9:G34" si="11">D9+E9+F9</f>
        <v>44</v>
      </c>
      <c r="H9" s="77"/>
      <c r="I9" s="77"/>
      <c r="J9" s="97">
        <v>0</v>
      </c>
      <c r="K9" s="97">
        <v>0</v>
      </c>
      <c r="L9" s="97">
        <v>0</v>
      </c>
      <c r="M9" s="97">
        <v>0</v>
      </c>
      <c r="N9" s="9">
        <f t="shared" ref="N9:N34" si="12">H9+I9+J9+K9+L9+M9</f>
        <v>0</v>
      </c>
      <c r="O9" s="12">
        <f>C9+G9+N9</f>
        <v>44</v>
      </c>
      <c r="P9" s="11">
        <f t="shared" si="0"/>
        <v>0</v>
      </c>
      <c r="Q9" s="11">
        <f t="shared" si="1"/>
        <v>1</v>
      </c>
      <c r="R9" s="11">
        <f t="shared" ref="R9:R36" si="13">(N9/O9)</f>
        <v>0</v>
      </c>
      <c r="S9" s="13">
        <f t="shared" ref="S9:S36" si="14">P9+Q9+R9</f>
        <v>1</v>
      </c>
      <c r="T9" s="14">
        <v>0</v>
      </c>
      <c r="U9" s="97">
        <v>12</v>
      </c>
      <c r="V9" s="97">
        <v>0</v>
      </c>
      <c r="W9" s="97">
        <v>0</v>
      </c>
      <c r="X9" s="15">
        <f t="shared" ref="X9:X34" si="15">U9+V9+W9</f>
        <v>12</v>
      </c>
      <c r="Y9" s="77"/>
      <c r="Z9" s="77"/>
      <c r="AA9" s="97">
        <v>16</v>
      </c>
      <c r="AB9" s="97">
        <v>0</v>
      </c>
      <c r="AC9" s="97">
        <v>0</v>
      </c>
      <c r="AD9" s="97">
        <v>2</v>
      </c>
      <c r="AE9" s="15">
        <f t="shared" ref="AE9:AE10" si="16">Y9+Z9+AA9+AB9+AC9+AD9</f>
        <v>18</v>
      </c>
      <c r="AF9" s="12">
        <f>T9+X9+AE9</f>
        <v>30</v>
      </c>
      <c r="AG9" s="11">
        <f t="shared" si="2"/>
        <v>0</v>
      </c>
      <c r="AH9" s="11">
        <f t="shared" si="3"/>
        <v>0.4</v>
      </c>
      <c r="AI9" s="11">
        <f t="shared" ref="AI9:AI36" si="17">(AE9/AF9)</f>
        <v>0.6</v>
      </c>
      <c r="AJ9" s="13">
        <f t="shared" ref="AJ9:AJ36" si="18">AG9+AH9+AI9</f>
        <v>1</v>
      </c>
      <c r="AK9" s="14">
        <v>0</v>
      </c>
      <c r="AL9" s="97">
        <v>10</v>
      </c>
      <c r="AM9" s="97">
        <v>0</v>
      </c>
      <c r="AN9" s="97">
        <v>0</v>
      </c>
      <c r="AO9" s="64">
        <f t="shared" ref="AO9:AO34" si="19">AL9+AM9+AN9</f>
        <v>10</v>
      </c>
      <c r="AP9" s="77"/>
      <c r="AQ9" s="77"/>
      <c r="AR9" s="97">
        <v>0</v>
      </c>
      <c r="AS9" s="97">
        <v>0</v>
      </c>
      <c r="AT9" s="97">
        <v>0</v>
      </c>
      <c r="AU9" s="97">
        <v>0</v>
      </c>
      <c r="AV9" s="64">
        <f t="shared" ref="AV9:AV34" si="20">AP9+AQ9+AR9+AS9+AT9+AU9</f>
        <v>0</v>
      </c>
      <c r="AW9" s="12">
        <f>AK9+AO9+AV9</f>
        <v>10</v>
      </c>
      <c r="AX9" s="11">
        <f t="shared" si="4"/>
        <v>0</v>
      </c>
      <c r="AY9" s="11">
        <f t="shared" ref="AY9:AY36" si="21">(AO9/AW9)</f>
        <v>1</v>
      </c>
      <c r="AZ9" s="11">
        <f t="shared" ref="AZ9:AZ36" si="22">(AV9/AW9)</f>
        <v>0</v>
      </c>
      <c r="BA9" s="18">
        <f t="shared" ref="BA9:BA36" si="23">AX9+AY9+AZ9</f>
        <v>1</v>
      </c>
      <c r="BB9" s="25">
        <f t="shared" si="5"/>
        <v>0</v>
      </c>
      <c r="BC9" s="25">
        <f t="shared" si="6"/>
        <v>-34</v>
      </c>
      <c r="BD9" s="25">
        <f t="shared" si="7"/>
        <v>0</v>
      </c>
      <c r="BE9" s="26">
        <f t="shared" si="8"/>
        <v>0</v>
      </c>
      <c r="BF9" s="26">
        <f t="shared" si="9"/>
        <v>0</v>
      </c>
      <c r="BG9" s="26">
        <f t="shared" si="10"/>
        <v>0</v>
      </c>
    </row>
    <row r="10" spans="1:59" s="1" customFormat="1" ht="30" customHeight="1" outlineLevel="1" x14ac:dyDescent="0.25">
      <c r="A10" s="70">
        <v>3</v>
      </c>
      <c r="B10" s="70" t="s">
        <v>11</v>
      </c>
      <c r="C10" s="14">
        <v>1</v>
      </c>
      <c r="D10" s="97">
        <v>50</v>
      </c>
      <c r="E10" s="97">
        <v>0</v>
      </c>
      <c r="F10" s="97">
        <v>0</v>
      </c>
      <c r="G10" s="9">
        <f t="shared" si="11"/>
        <v>50</v>
      </c>
      <c r="H10" s="77"/>
      <c r="I10" s="77"/>
      <c r="J10" s="97">
        <v>0</v>
      </c>
      <c r="K10" s="97">
        <v>0</v>
      </c>
      <c r="L10" s="97">
        <v>0</v>
      </c>
      <c r="M10" s="97">
        <v>13</v>
      </c>
      <c r="N10" s="9">
        <f t="shared" si="12"/>
        <v>13</v>
      </c>
      <c r="O10" s="12">
        <f>C10+G10+N10</f>
        <v>64</v>
      </c>
      <c r="P10" s="11">
        <f t="shared" si="0"/>
        <v>1.5625E-2</v>
      </c>
      <c r="Q10" s="11">
        <f t="shared" si="1"/>
        <v>0.78125</v>
      </c>
      <c r="R10" s="11">
        <f t="shared" si="13"/>
        <v>0.203125</v>
      </c>
      <c r="S10" s="13">
        <f t="shared" si="14"/>
        <v>1</v>
      </c>
      <c r="T10" s="14">
        <v>1</v>
      </c>
      <c r="U10" s="97">
        <v>15</v>
      </c>
      <c r="V10" s="97">
        <v>0</v>
      </c>
      <c r="W10" s="97">
        <v>0</v>
      </c>
      <c r="X10" s="15">
        <f t="shared" si="15"/>
        <v>15</v>
      </c>
      <c r="Y10" s="77"/>
      <c r="Z10" s="77"/>
      <c r="AA10" s="97">
        <v>0</v>
      </c>
      <c r="AB10" s="97">
        <v>0</v>
      </c>
      <c r="AC10" s="97">
        <v>0</v>
      </c>
      <c r="AD10" s="97">
        <v>2</v>
      </c>
      <c r="AE10" s="15">
        <f t="shared" si="16"/>
        <v>2</v>
      </c>
      <c r="AF10" s="12">
        <f>T10+X10+AE10</f>
        <v>18</v>
      </c>
      <c r="AG10" s="11">
        <f t="shared" si="2"/>
        <v>5.5555555555555552E-2</v>
      </c>
      <c r="AH10" s="11">
        <f t="shared" si="3"/>
        <v>0.83333333333333337</v>
      </c>
      <c r="AI10" s="11">
        <f t="shared" si="17"/>
        <v>0.1111111111111111</v>
      </c>
      <c r="AJ10" s="13">
        <f t="shared" si="18"/>
        <v>1</v>
      </c>
      <c r="AK10" s="14">
        <v>1</v>
      </c>
      <c r="AL10" s="97">
        <v>16</v>
      </c>
      <c r="AM10" s="97">
        <v>0</v>
      </c>
      <c r="AN10" s="97">
        <v>0</v>
      </c>
      <c r="AO10" s="64">
        <f t="shared" si="19"/>
        <v>16</v>
      </c>
      <c r="AP10" s="77"/>
      <c r="AQ10" s="77"/>
      <c r="AR10" s="97">
        <v>0</v>
      </c>
      <c r="AS10" s="97">
        <v>0</v>
      </c>
      <c r="AT10" s="97">
        <v>0</v>
      </c>
      <c r="AU10" s="97">
        <v>0</v>
      </c>
      <c r="AV10" s="64">
        <f t="shared" si="20"/>
        <v>0</v>
      </c>
      <c r="AW10" s="12">
        <f>AK10+AO10+AV10</f>
        <v>17</v>
      </c>
      <c r="AX10" s="11">
        <f t="shared" si="4"/>
        <v>5.8823529411764705E-2</v>
      </c>
      <c r="AY10" s="11">
        <f t="shared" si="21"/>
        <v>0.94117647058823528</v>
      </c>
      <c r="AZ10" s="11">
        <f t="shared" si="22"/>
        <v>0</v>
      </c>
      <c r="BA10" s="18">
        <f t="shared" si="23"/>
        <v>1</v>
      </c>
      <c r="BB10" s="25">
        <f t="shared" si="5"/>
        <v>0</v>
      </c>
      <c r="BC10" s="25">
        <f t="shared" si="6"/>
        <v>-34</v>
      </c>
      <c r="BD10" s="25">
        <f t="shared" si="7"/>
        <v>-13</v>
      </c>
      <c r="BE10" s="26">
        <f t="shared" si="8"/>
        <v>4.3198529411764705E-2</v>
      </c>
      <c r="BF10" s="26">
        <f t="shared" si="9"/>
        <v>0.15992647058823528</v>
      </c>
      <c r="BG10" s="26">
        <f t="shared" si="10"/>
        <v>-0.203125</v>
      </c>
    </row>
    <row r="11" spans="1:59" s="1" customFormat="1" ht="30" customHeight="1" outlineLevel="1" x14ac:dyDescent="0.25">
      <c r="A11" s="70">
        <v>4</v>
      </c>
      <c r="B11" s="70" t="s">
        <v>12</v>
      </c>
      <c r="C11" s="14">
        <v>58</v>
      </c>
      <c r="D11" s="97">
        <v>3</v>
      </c>
      <c r="E11" s="97">
        <v>10</v>
      </c>
      <c r="F11" s="97">
        <v>0</v>
      </c>
      <c r="G11" s="9">
        <f t="shared" si="11"/>
        <v>13</v>
      </c>
      <c r="H11" s="77"/>
      <c r="I11" s="77"/>
      <c r="J11" s="97">
        <v>1</v>
      </c>
      <c r="K11" s="97">
        <v>0</v>
      </c>
      <c r="L11" s="97">
        <v>0</v>
      </c>
      <c r="M11" s="97">
        <v>14</v>
      </c>
      <c r="N11" s="9">
        <f t="shared" si="12"/>
        <v>15</v>
      </c>
      <c r="O11" s="12">
        <f>C11+G11+N11</f>
        <v>86</v>
      </c>
      <c r="P11" s="11">
        <f t="shared" si="0"/>
        <v>0.67441860465116277</v>
      </c>
      <c r="Q11" s="11">
        <f t="shared" si="1"/>
        <v>0.15116279069767441</v>
      </c>
      <c r="R11" s="11">
        <f t="shared" si="13"/>
        <v>0.1744186046511628</v>
      </c>
      <c r="S11" s="13">
        <f t="shared" si="14"/>
        <v>0.99999999999999989</v>
      </c>
      <c r="T11" s="14">
        <v>40</v>
      </c>
      <c r="U11" s="97">
        <v>0</v>
      </c>
      <c r="V11" s="97">
        <v>10</v>
      </c>
      <c r="W11" s="97">
        <v>0</v>
      </c>
      <c r="X11" s="15">
        <f t="shared" si="15"/>
        <v>10</v>
      </c>
      <c r="Y11" s="77"/>
      <c r="Z11" s="77"/>
      <c r="AA11" s="97">
        <v>1</v>
      </c>
      <c r="AB11" s="97">
        <v>0</v>
      </c>
      <c r="AC11" s="97">
        <v>0</v>
      </c>
      <c r="AD11" s="97">
        <v>10</v>
      </c>
      <c r="AE11" s="15">
        <f>Y11+Z11+AA11+AB11+AC11+AD11</f>
        <v>11</v>
      </c>
      <c r="AF11" s="12">
        <f>T11+X11+AE11</f>
        <v>61</v>
      </c>
      <c r="AG11" s="11">
        <f t="shared" si="2"/>
        <v>0.65573770491803274</v>
      </c>
      <c r="AH11" s="11">
        <f t="shared" si="3"/>
        <v>0.16393442622950818</v>
      </c>
      <c r="AI11" s="11">
        <f t="shared" si="17"/>
        <v>0.18032786885245902</v>
      </c>
      <c r="AJ11" s="13">
        <f t="shared" si="18"/>
        <v>0.99999999999999989</v>
      </c>
      <c r="AK11" s="14">
        <v>43</v>
      </c>
      <c r="AL11" s="97">
        <v>1</v>
      </c>
      <c r="AM11" s="97">
        <v>10</v>
      </c>
      <c r="AN11" s="97">
        <v>0</v>
      </c>
      <c r="AO11" s="64">
        <f t="shared" si="19"/>
        <v>11</v>
      </c>
      <c r="AP11" s="77"/>
      <c r="AQ11" s="77"/>
      <c r="AR11" s="97">
        <v>1</v>
      </c>
      <c r="AS11" s="97">
        <v>0</v>
      </c>
      <c r="AT11" s="97">
        <v>0</v>
      </c>
      <c r="AU11" s="97">
        <v>10</v>
      </c>
      <c r="AV11" s="64">
        <f t="shared" si="20"/>
        <v>11</v>
      </c>
      <c r="AW11" s="12">
        <f>AK11+AO11+AV11</f>
        <v>65</v>
      </c>
      <c r="AX11" s="11">
        <f t="shared" si="4"/>
        <v>0.66153846153846152</v>
      </c>
      <c r="AY11" s="11">
        <f t="shared" si="21"/>
        <v>0.16923076923076924</v>
      </c>
      <c r="AZ11" s="11">
        <f t="shared" si="22"/>
        <v>0.16923076923076924</v>
      </c>
      <c r="BA11" s="18">
        <f t="shared" si="23"/>
        <v>1</v>
      </c>
      <c r="BB11" s="25">
        <f t="shared" si="5"/>
        <v>-15</v>
      </c>
      <c r="BC11" s="25">
        <f t="shared" si="6"/>
        <v>-2</v>
      </c>
      <c r="BD11" s="25">
        <f t="shared" si="7"/>
        <v>-4</v>
      </c>
      <c r="BE11" s="26">
        <f t="shared" si="8"/>
        <v>-1.2880143112701248E-2</v>
      </c>
      <c r="BF11" s="26">
        <f t="shared" si="9"/>
        <v>1.8067978533094831E-2</v>
      </c>
      <c r="BG11" s="26">
        <f t="shared" si="10"/>
        <v>-5.1878354203935551E-3</v>
      </c>
    </row>
    <row r="12" spans="1:59" s="41" customFormat="1" ht="30" customHeight="1" x14ac:dyDescent="0.25">
      <c r="A12" s="34"/>
      <c r="B12" s="34" t="s">
        <v>41</v>
      </c>
      <c r="C12" s="42">
        <f>SUM(C8:C11)</f>
        <v>59</v>
      </c>
      <c r="D12" s="42">
        <f t="shared" ref="D12:AW12" si="24">SUM(D8:D11)</f>
        <v>107</v>
      </c>
      <c r="E12" s="42">
        <f t="shared" si="24"/>
        <v>10</v>
      </c>
      <c r="F12" s="42">
        <f t="shared" si="24"/>
        <v>0</v>
      </c>
      <c r="G12" s="37">
        <f t="shared" si="24"/>
        <v>117</v>
      </c>
      <c r="H12" s="78">
        <f t="shared" si="24"/>
        <v>0</v>
      </c>
      <c r="I12" s="78">
        <f t="shared" si="24"/>
        <v>0</v>
      </c>
      <c r="J12" s="42">
        <f t="shared" si="24"/>
        <v>1</v>
      </c>
      <c r="K12" s="42">
        <f t="shared" si="24"/>
        <v>0</v>
      </c>
      <c r="L12" s="42">
        <f t="shared" si="24"/>
        <v>0</v>
      </c>
      <c r="M12" s="42">
        <f t="shared" si="24"/>
        <v>27</v>
      </c>
      <c r="N12" s="37">
        <f t="shared" si="24"/>
        <v>28</v>
      </c>
      <c r="O12" s="62">
        <f t="shared" si="24"/>
        <v>204</v>
      </c>
      <c r="P12" s="38">
        <f t="shared" si="0"/>
        <v>0.28921568627450983</v>
      </c>
      <c r="Q12" s="38">
        <f t="shared" si="1"/>
        <v>0.57352941176470584</v>
      </c>
      <c r="R12" s="38">
        <f>(N12/O12)</f>
        <v>0.13725490196078433</v>
      </c>
      <c r="S12" s="39">
        <f>P12+Q12+R12</f>
        <v>1</v>
      </c>
      <c r="T12" s="42">
        <f t="shared" si="24"/>
        <v>41</v>
      </c>
      <c r="U12" s="42">
        <f t="shared" si="24"/>
        <v>31</v>
      </c>
      <c r="V12" s="42">
        <f t="shared" si="24"/>
        <v>10</v>
      </c>
      <c r="W12" s="42">
        <f t="shared" si="24"/>
        <v>0</v>
      </c>
      <c r="X12" s="67">
        <f t="shared" si="24"/>
        <v>41</v>
      </c>
      <c r="Y12" s="78">
        <f t="shared" si="24"/>
        <v>0</v>
      </c>
      <c r="Z12" s="78">
        <f t="shared" si="24"/>
        <v>0</v>
      </c>
      <c r="AA12" s="42">
        <f t="shared" si="24"/>
        <v>17</v>
      </c>
      <c r="AB12" s="42">
        <f t="shared" si="24"/>
        <v>0</v>
      </c>
      <c r="AC12" s="42">
        <f t="shared" si="24"/>
        <v>0</v>
      </c>
      <c r="AD12" s="42">
        <f t="shared" si="24"/>
        <v>14</v>
      </c>
      <c r="AE12" s="67">
        <f t="shared" si="24"/>
        <v>31</v>
      </c>
      <c r="AF12" s="62">
        <f t="shared" si="24"/>
        <v>113</v>
      </c>
      <c r="AG12" s="38">
        <f t="shared" si="2"/>
        <v>0.36283185840707965</v>
      </c>
      <c r="AH12" s="38">
        <f t="shared" si="3"/>
        <v>0.36283185840707965</v>
      </c>
      <c r="AI12" s="38">
        <f>(AE12/AF12)</f>
        <v>0.27433628318584069</v>
      </c>
      <c r="AJ12" s="39">
        <f>AG12+AH12+AI12</f>
        <v>1</v>
      </c>
      <c r="AK12" s="42">
        <f t="shared" si="24"/>
        <v>44</v>
      </c>
      <c r="AL12" s="42">
        <f t="shared" si="24"/>
        <v>32</v>
      </c>
      <c r="AM12" s="42">
        <f t="shared" si="24"/>
        <v>10</v>
      </c>
      <c r="AN12" s="42">
        <f t="shared" si="24"/>
        <v>0</v>
      </c>
      <c r="AO12" s="65">
        <f t="shared" si="24"/>
        <v>42</v>
      </c>
      <c r="AP12" s="78">
        <f t="shared" si="24"/>
        <v>0</v>
      </c>
      <c r="AQ12" s="78">
        <f t="shared" si="24"/>
        <v>0</v>
      </c>
      <c r="AR12" s="42">
        <f t="shared" si="24"/>
        <v>1</v>
      </c>
      <c r="AS12" s="42">
        <f t="shared" si="24"/>
        <v>0</v>
      </c>
      <c r="AT12" s="42">
        <f t="shared" si="24"/>
        <v>0</v>
      </c>
      <c r="AU12" s="42">
        <f t="shared" si="24"/>
        <v>10</v>
      </c>
      <c r="AV12" s="65">
        <f t="shared" si="24"/>
        <v>11</v>
      </c>
      <c r="AW12" s="62">
        <f t="shared" si="24"/>
        <v>97</v>
      </c>
      <c r="AX12" s="38">
        <f t="shared" si="4"/>
        <v>0.45360824742268041</v>
      </c>
      <c r="AY12" s="38">
        <f t="shared" si="21"/>
        <v>0.4329896907216495</v>
      </c>
      <c r="AZ12" s="38">
        <f>(AP12/AX12)</f>
        <v>0</v>
      </c>
      <c r="BA12" s="40">
        <f>AX12+AY12+AZ12</f>
        <v>0.88659793814432986</v>
      </c>
      <c r="BB12" s="35">
        <f t="shared" si="5"/>
        <v>-15</v>
      </c>
      <c r="BC12" s="35">
        <f t="shared" si="6"/>
        <v>-75</v>
      </c>
      <c r="BD12" s="35">
        <f t="shared" si="7"/>
        <v>-17</v>
      </c>
      <c r="BE12" s="36">
        <f t="shared" si="8"/>
        <v>0.16439256114817058</v>
      </c>
      <c r="BF12" s="36">
        <f t="shared" si="9"/>
        <v>-0.14053972104305634</v>
      </c>
      <c r="BG12" s="36">
        <f t="shared" si="10"/>
        <v>-0.13725490196078433</v>
      </c>
    </row>
    <row r="13" spans="1:59" s="1" customFormat="1" ht="30" customHeight="1" outlineLevel="1" x14ac:dyDescent="0.25">
      <c r="A13" s="70">
        <v>5</v>
      </c>
      <c r="B13" s="70" t="s">
        <v>17</v>
      </c>
      <c r="C13" s="14">
        <v>36</v>
      </c>
      <c r="D13" s="97">
        <v>41</v>
      </c>
      <c r="E13" s="97">
        <v>0</v>
      </c>
      <c r="F13" s="97">
        <v>7</v>
      </c>
      <c r="G13" s="9">
        <f t="shared" si="11"/>
        <v>48</v>
      </c>
      <c r="H13" s="77"/>
      <c r="I13" s="77"/>
      <c r="J13" s="97">
        <v>440</v>
      </c>
      <c r="K13" s="97">
        <v>83</v>
      </c>
      <c r="L13" s="97">
        <v>228</v>
      </c>
      <c r="M13" s="97">
        <v>462</v>
      </c>
      <c r="N13" s="9">
        <f t="shared" si="12"/>
        <v>1213</v>
      </c>
      <c r="O13" s="12">
        <f>C13+G13+N13</f>
        <v>1297</v>
      </c>
      <c r="P13" s="11">
        <f t="shared" si="0"/>
        <v>2.7756360832690823E-2</v>
      </c>
      <c r="Q13" s="11">
        <f t="shared" si="1"/>
        <v>3.7008481110254433E-2</v>
      </c>
      <c r="R13" s="11">
        <f t="shared" si="13"/>
        <v>0.93523515805705471</v>
      </c>
      <c r="S13" s="13">
        <f t="shared" si="14"/>
        <v>1</v>
      </c>
      <c r="T13" s="14">
        <v>213</v>
      </c>
      <c r="U13" s="97">
        <v>8</v>
      </c>
      <c r="V13" s="97">
        <v>0</v>
      </c>
      <c r="W13" s="97">
        <v>4</v>
      </c>
      <c r="X13" s="15">
        <f t="shared" si="15"/>
        <v>12</v>
      </c>
      <c r="Y13" s="77"/>
      <c r="Z13" s="77"/>
      <c r="AA13" s="97">
        <v>1358</v>
      </c>
      <c r="AB13" s="97">
        <v>111</v>
      </c>
      <c r="AC13" s="97">
        <v>218</v>
      </c>
      <c r="AD13" s="97">
        <v>457</v>
      </c>
      <c r="AE13" s="15">
        <f>Y13+Z13+AA13+AB13+AC13+AD13</f>
        <v>2144</v>
      </c>
      <c r="AF13" s="12">
        <f>T13+X13+AE13</f>
        <v>2369</v>
      </c>
      <c r="AG13" s="11">
        <f t="shared" si="2"/>
        <v>8.9911355002110602E-2</v>
      </c>
      <c r="AH13" s="11">
        <f t="shared" si="3"/>
        <v>5.0654284508231317E-3</v>
      </c>
      <c r="AI13" s="11">
        <f t="shared" si="17"/>
        <v>0.9050232165470663</v>
      </c>
      <c r="AJ13" s="13">
        <f t="shared" si="18"/>
        <v>1</v>
      </c>
      <c r="AK13" s="14">
        <v>163</v>
      </c>
      <c r="AL13" s="97">
        <v>11</v>
      </c>
      <c r="AM13" s="97">
        <v>0</v>
      </c>
      <c r="AN13" s="97">
        <v>3</v>
      </c>
      <c r="AO13" s="64">
        <f t="shared" si="19"/>
        <v>14</v>
      </c>
      <c r="AP13" s="77"/>
      <c r="AQ13" s="77"/>
      <c r="AR13" s="97">
        <v>691</v>
      </c>
      <c r="AS13" s="97">
        <v>100</v>
      </c>
      <c r="AT13" s="97">
        <v>243</v>
      </c>
      <c r="AU13" s="97">
        <v>414</v>
      </c>
      <c r="AV13" s="64">
        <f t="shared" si="20"/>
        <v>1448</v>
      </c>
      <c r="AW13" s="12">
        <f>AK13+AO13+AV13</f>
        <v>1625</v>
      </c>
      <c r="AX13" s="11">
        <f t="shared" si="4"/>
        <v>0.10030769230769231</v>
      </c>
      <c r="AY13" s="11">
        <f t="shared" si="21"/>
        <v>8.615384615384615E-3</v>
      </c>
      <c r="AZ13" s="11">
        <f>(AP13/AX13)</f>
        <v>0</v>
      </c>
      <c r="BA13" s="18">
        <f t="shared" si="23"/>
        <v>0.10892307692307693</v>
      </c>
      <c r="BB13" s="25">
        <f t="shared" si="5"/>
        <v>127</v>
      </c>
      <c r="BC13" s="25">
        <f t="shared" si="6"/>
        <v>-34</v>
      </c>
      <c r="BD13" s="25">
        <f t="shared" si="7"/>
        <v>235</v>
      </c>
      <c r="BE13" s="26">
        <f t="shared" si="8"/>
        <v>7.2551331475001479E-2</v>
      </c>
      <c r="BF13" s="26">
        <f t="shared" si="9"/>
        <v>-2.8393096494869818E-2</v>
      </c>
      <c r="BG13" s="26">
        <f t="shared" si="10"/>
        <v>-0.93523515805705471</v>
      </c>
    </row>
    <row r="14" spans="1:59" s="1" customFormat="1" ht="30" customHeight="1" outlineLevel="1" x14ac:dyDescent="0.25">
      <c r="A14" s="70">
        <v>6</v>
      </c>
      <c r="B14" s="70" t="s">
        <v>18</v>
      </c>
      <c r="C14" s="14">
        <v>46</v>
      </c>
      <c r="D14" s="97">
        <v>21</v>
      </c>
      <c r="E14" s="97">
        <v>0</v>
      </c>
      <c r="F14" s="97">
        <v>0</v>
      </c>
      <c r="G14" s="9">
        <f t="shared" si="11"/>
        <v>21</v>
      </c>
      <c r="H14" s="77"/>
      <c r="I14" s="77"/>
      <c r="J14" s="97">
        <v>39</v>
      </c>
      <c r="K14" s="97">
        <v>8</v>
      </c>
      <c r="L14" s="97">
        <v>0</v>
      </c>
      <c r="M14" s="97">
        <v>62</v>
      </c>
      <c r="N14" s="9">
        <f t="shared" si="12"/>
        <v>109</v>
      </c>
      <c r="O14" s="12">
        <f>C14+G14+N14</f>
        <v>176</v>
      </c>
      <c r="P14" s="11">
        <f t="shared" si="0"/>
        <v>0.26136363636363635</v>
      </c>
      <c r="Q14" s="11">
        <f t="shared" si="1"/>
        <v>0.11931818181818182</v>
      </c>
      <c r="R14" s="11">
        <f t="shared" si="13"/>
        <v>0.61931818181818177</v>
      </c>
      <c r="S14" s="13">
        <f t="shared" si="14"/>
        <v>1</v>
      </c>
      <c r="T14" s="14">
        <v>55</v>
      </c>
      <c r="U14" s="97">
        <v>5</v>
      </c>
      <c r="V14" s="97">
        <v>0</v>
      </c>
      <c r="W14" s="97">
        <v>0</v>
      </c>
      <c r="X14" s="15">
        <f t="shared" si="15"/>
        <v>5</v>
      </c>
      <c r="Y14" s="77"/>
      <c r="Z14" s="77"/>
      <c r="AA14" s="97">
        <v>107</v>
      </c>
      <c r="AB14" s="97">
        <v>17</v>
      </c>
      <c r="AC14" s="97">
        <v>7</v>
      </c>
      <c r="AD14" s="97">
        <v>59</v>
      </c>
      <c r="AE14" s="15">
        <f t="shared" ref="AE14:AE34" si="25">Y14+Z14+AA14+AB14+AC14+AD14</f>
        <v>190</v>
      </c>
      <c r="AF14" s="12">
        <f>T14+X14+AE14</f>
        <v>250</v>
      </c>
      <c r="AG14" s="11">
        <f t="shared" si="2"/>
        <v>0.22</v>
      </c>
      <c r="AH14" s="11">
        <f t="shared" si="3"/>
        <v>0.02</v>
      </c>
      <c r="AI14" s="11">
        <f t="shared" si="17"/>
        <v>0.76</v>
      </c>
      <c r="AJ14" s="13">
        <f t="shared" si="18"/>
        <v>1</v>
      </c>
      <c r="AK14" s="14">
        <v>55</v>
      </c>
      <c r="AL14" s="97">
        <v>4</v>
      </c>
      <c r="AM14" s="97">
        <v>0</v>
      </c>
      <c r="AN14" s="97">
        <v>0</v>
      </c>
      <c r="AO14" s="64">
        <f t="shared" si="19"/>
        <v>4</v>
      </c>
      <c r="AP14" s="77"/>
      <c r="AQ14" s="77"/>
      <c r="AR14" s="97">
        <v>107</v>
      </c>
      <c r="AS14" s="97">
        <v>17</v>
      </c>
      <c r="AT14" s="97">
        <v>7</v>
      </c>
      <c r="AU14" s="97">
        <v>56</v>
      </c>
      <c r="AV14" s="64">
        <f t="shared" si="20"/>
        <v>187</v>
      </c>
      <c r="AW14" s="12">
        <f>AK14+AO14+AV14</f>
        <v>246</v>
      </c>
      <c r="AX14" s="11">
        <f t="shared" si="4"/>
        <v>0.22357723577235772</v>
      </c>
      <c r="AY14" s="11">
        <f t="shared" si="21"/>
        <v>1.6260162601626018E-2</v>
      </c>
      <c r="AZ14" s="11">
        <f t="shared" si="22"/>
        <v>0.76016260162601623</v>
      </c>
      <c r="BA14" s="18">
        <f t="shared" si="23"/>
        <v>1</v>
      </c>
      <c r="BB14" s="25">
        <f t="shared" si="5"/>
        <v>9</v>
      </c>
      <c r="BC14" s="25">
        <f t="shared" si="6"/>
        <v>-17</v>
      </c>
      <c r="BD14" s="25">
        <f t="shared" si="7"/>
        <v>78</v>
      </c>
      <c r="BE14" s="26">
        <f t="shared" si="8"/>
        <v>-3.7786400591278635E-2</v>
      </c>
      <c r="BF14" s="26">
        <f t="shared" si="9"/>
        <v>-0.1030580192165558</v>
      </c>
      <c r="BG14" s="26">
        <f t="shared" si="10"/>
        <v>0.14084441980783446</v>
      </c>
    </row>
    <row r="15" spans="1:59" s="1" customFormat="1" ht="30" customHeight="1" outlineLevel="1" x14ac:dyDescent="0.25">
      <c r="A15" s="70">
        <v>7</v>
      </c>
      <c r="B15" s="70" t="s">
        <v>19</v>
      </c>
      <c r="C15" s="14">
        <v>1</v>
      </c>
      <c r="D15" s="97">
        <v>16</v>
      </c>
      <c r="E15" s="97">
        <v>0</v>
      </c>
      <c r="F15" s="97">
        <v>0</v>
      </c>
      <c r="G15" s="9">
        <f t="shared" si="11"/>
        <v>16</v>
      </c>
      <c r="H15" s="77"/>
      <c r="I15" s="77"/>
      <c r="J15" s="97">
        <v>60</v>
      </c>
      <c r="K15" s="97">
        <v>2</v>
      </c>
      <c r="L15" s="97">
        <v>9</v>
      </c>
      <c r="M15" s="97">
        <v>0</v>
      </c>
      <c r="N15" s="9">
        <f t="shared" si="12"/>
        <v>71</v>
      </c>
      <c r="O15" s="12">
        <f>C15+G15+N15</f>
        <v>88</v>
      </c>
      <c r="P15" s="11">
        <f t="shared" si="0"/>
        <v>1.1363636363636364E-2</v>
      </c>
      <c r="Q15" s="11">
        <f t="shared" si="1"/>
        <v>0.18181818181818182</v>
      </c>
      <c r="R15" s="11">
        <f t="shared" si="13"/>
        <v>0.80681818181818177</v>
      </c>
      <c r="S15" s="13">
        <f t="shared" si="14"/>
        <v>1</v>
      </c>
      <c r="T15" s="14">
        <v>0</v>
      </c>
      <c r="U15" s="97">
        <v>11</v>
      </c>
      <c r="V15" s="97">
        <v>0</v>
      </c>
      <c r="W15" s="97">
        <v>0</v>
      </c>
      <c r="X15" s="15">
        <f t="shared" si="15"/>
        <v>11</v>
      </c>
      <c r="Y15" s="77"/>
      <c r="Z15" s="77"/>
      <c r="AA15" s="97">
        <v>57</v>
      </c>
      <c r="AB15" s="97">
        <v>0</v>
      </c>
      <c r="AC15" s="97">
        <v>8</v>
      </c>
      <c r="AD15" s="97">
        <v>0</v>
      </c>
      <c r="AE15" s="15">
        <f t="shared" si="25"/>
        <v>65</v>
      </c>
      <c r="AF15" s="12">
        <f>T15+X15+AE15</f>
        <v>76</v>
      </c>
      <c r="AG15" s="11">
        <f t="shared" si="2"/>
        <v>0</v>
      </c>
      <c r="AH15" s="11">
        <f t="shared" si="3"/>
        <v>0.14473684210526316</v>
      </c>
      <c r="AI15" s="11">
        <f t="shared" si="17"/>
        <v>0.85526315789473684</v>
      </c>
      <c r="AJ15" s="13">
        <f t="shared" si="18"/>
        <v>1</v>
      </c>
      <c r="AK15" s="14">
        <v>0</v>
      </c>
      <c r="AL15" s="97">
        <v>12</v>
      </c>
      <c r="AM15" s="97">
        <v>0</v>
      </c>
      <c r="AN15" s="97">
        <v>0</v>
      </c>
      <c r="AO15" s="64">
        <f t="shared" si="19"/>
        <v>12</v>
      </c>
      <c r="AP15" s="77"/>
      <c r="AQ15" s="77"/>
      <c r="AR15" s="97">
        <v>57</v>
      </c>
      <c r="AS15" s="97">
        <v>0</v>
      </c>
      <c r="AT15" s="97">
        <v>8</v>
      </c>
      <c r="AU15" s="97">
        <v>0</v>
      </c>
      <c r="AV15" s="64">
        <f t="shared" si="20"/>
        <v>65</v>
      </c>
      <c r="AW15" s="12">
        <f>AK15+AO15+AV15</f>
        <v>77</v>
      </c>
      <c r="AX15" s="11">
        <f t="shared" si="4"/>
        <v>0</v>
      </c>
      <c r="AY15" s="11">
        <f t="shared" si="21"/>
        <v>0.15584415584415584</v>
      </c>
      <c r="AZ15" s="11">
        <f t="shared" si="22"/>
        <v>0.8441558441558441</v>
      </c>
      <c r="BA15" s="18">
        <f t="shared" si="23"/>
        <v>1</v>
      </c>
      <c r="BB15" s="25">
        <f t="shared" si="5"/>
        <v>-1</v>
      </c>
      <c r="BC15" s="25">
        <f t="shared" si="6"/>
        <v>-4</v>
      </c>
      <c r="BD15" s="25">
        <f t="shared" si="7"/>
        <v>-6</v>
      </c>
      <c r="BE15" s="26">
        <f t="shared" si="8"/>
        <v>-1.1363636363636364E-2</v>
      </c>
      <c r="BF15" s="26">
        <f t="shared" si="9"/>
        <v>-2.5974025974025983E-2</v>
      </c>
      <c r="BG15" s="26">
        <f t="shared" si="10"/>
        <v>3.7337662337662336E-2</v>
      </c>
    </row>
    <row r="16" spans="1:59" s="1" customFormat="1" ht="30" customHeight="1" outlineLevel="1" x14ac:dyDescent="0.25">
      <c r="A16" s="70">
        <v>8</v>
      </c>
      <c r="B16" s="70" t="s">
        <v>20</v>
      </c>
      <c r="C16" s="14">
        <v>1</v>
      </c>
      <c r="D16" s="97">
        <v>0</v>
      </c>
      <c r="E16" s="97">
        <v>0</v>
      </c>
      <c r="F16" s="97">
        <v>0</v>
      </c>
      <c r="G16" s="9">
        <f t="shared" si="11"/>
        <v>0</v>
      </c>
      <c r="H16" s="77"/>
      <c r="I16" s="77"/>
      <c r="J16" s="97">
        <v>0</v>
      </c>
      <c r="K16" s="97">
        <v>0</v>
      </c>
      <c r="L16" s="97">
        <v>0</v>
      </c>
      <c r="M16" s="97">
        <v>0</v>
      </c>
      <c r="N16" s="9">
        <f t="shared" si="12"/>
        <v>0</v>
      </c>
      <c r="O16" s="12">
        <f>C16+G16+N16</f>
        <v>1</v>
      </c>
      <c r="P16" s="11">
        <f t="shared" si="0"/>
        <v>1</v>
      </c>
      <c r="Q16" s="11">
        <f t="shared" si="1"/>
        <v>0</v>
      </c>
      <c r="R16" s="11">
        <f t="shared" si="13"/>
        <v>0</v>
      </c>
      <c r="S16" s="13">
        <f t="shared" si="14"/>
        <v>1</v>
      </c>
      <c r="T16" s="14">
        <v>0</v>
      </c>
      <c r="U16" s="97">
        <v>2</v>
      </c>
      <c r="V16" s="97">
        <v>0</v>
      </c>
      <c r="W16" s="97">
        <v>0</v>
      </c>
      <c r="X16" s="15">
        <f t="shared" si="15"/>
        <v>2</v>
      </c>
      <c r="Y16" s="77"/>
      <c r="Z16" s="77"/>
      <c r="AA16" s="97">
        <v>0</v>
      </c>
      <c r="AB16" s="97">
        <v>0</v>
      </c>
      <c r="AC16" s="97">
        <v>0</v>
      </c>
      <c r="AD16" s="97">
        <v>0</v>
      </c>
      <c r="AE16" s="15">
        <f t="shared" si="25"/>
        <v>0</v>
      </c>
      <c r="AF16" s="12">
        <f>T16+X16+AE16</f>
        <v>2</v>
      </c>
      <c r="AG16" s="11">
        <f t="shared" si="2"/>
        <v>0</v>
      </c>
      <c r="AH16" s="11">
        <f t="shared" si="3"/>
        <v>1</v>
      </c>
      <c r="AI16" s="11">
        <f t="shared" si="17"/>
        <v>0</v>
      </c>
      <c r="AJ16" s="13">
        <f t="shared" si="18"/>
        <v>1</v>
      </c>
      <c r="AK16" s="14">
        <v>0</v>
      </c>
      <c r="AL16" s="97">
        <v>2</v>
      </c>
      <c r="AM16" s="97">
        <v>0</v>
      </c>
      <c r="AN16" s="97">
        <v>0</v>
      </c>
      <c r="AO16" s="64">
        <f t="shared" si="19"/>
        <v>2</v>
      </c>
      <c r="AP16" s="77"/>
      <c r="AQ16" s="77"/>
      <c r="AR16" s="97">
        <v>0</v>
      </c>
      <c r="AS16" s="97">
        <v>0</v>
      </c>
      <c r="AT16" s="97">
        <v>0</v>
      </c>
      <c r="AU16" s="97">
        <v>0</v>
      </c>
      <c r="AV16" s="64">
        <f t="shared" si="20"/>
        <v>0</v>
      </c>
      <c r="AW16" s="12">
        <f>AK16+AO16+AV16</f>
        <v>2</v>
      </c>
      <c r="AX16" s="11">
        <f t="shared" si="4"/>
        <v>0</v>
      </c>
      <c r="AY16" s="11">
        <f t="shared" si="21"/>
        <v>1</v>
      </c>
      <c r="AZ16" s="11">
        <f t="shared" si="22"/>
        <v>0</v>
      </c>
      <c r="BA16" s="18">
        <f t="shared" si="23"/>
        <v>1</v>
      </c>
      <c r="BB16" s="25">
        <f t="shared" si="5"/>
        <v>-1</v>
      </c>
      <c r="BC16" s="25">
        <f t="shared" si="6"/>
        <v>2</v>
      </c>
      <c r="BD16" s="25">
        <f t="shared" si="7"/>
        <v>0</v>
      </c>
      <c r="BE16" s="26">
        <f t="shared" si="8"/>
        <v>-1</v>
      </c>
      <c r="BF16" s="26">
        <f t="shared" si="9"/>
        <v>1</v>
      </c>
      <c r="BG16" s="26">
        <f t="shared" si="10"/>
        <v>0</v>
      </c>
    </row>
    <row r="17" spans="1:59" s="41" customFormat="1" ht="30" customHeight="1" x14ac:dyDescent="0.25">
      <c r="A17" s="34"/>
      <c r="B17" s="34" t="s">
        <v>42</v>
      </c>
      <c r="C17" s="42">
        <f>SUM(C13:C16)</f>
        <v>84</v>
      </c>
      <c r="D17" s="42">
        <f t="shared" ref="D17:AW17" si="26">SUM(D13:D16)</f>
        <v>78</v>
      </c>
      <c r="E17" s="42">
        <f t="shared" si="26"/>
        <v>0</v>
      </c>
      <c r="F17" s="42">
        <f t="shared" si="26"/>
        <v>7</v>
      </c>
      <c r="G17" s="37">
        <f t="shared" si="26"/>
        <v>85</v>
      </c>
      <c r="H17" s="78">
        <f t="shared" si="26"/>
        <v>0</v>
      </c>
      <c r="I17" s="78">
        <f t="shared" si="26"/>
        <v>0</v>
      </c>
      <c r="J17" s="42">
        <f t="shared" si="26"/>
        <v>539</v>
      </c>
      <c r="K17" s="42">
        <f t="shared" si="26"/>
        <v>93</v>
      </c>
      <c r="L17" s="42">
        <f t="shared" si="26"/>
        <v>237</v>
      </c>
      <c r="M17" s="42">
        <f t="shared" si="26"/>
        <v>524</v>
      </c>
      <c r="N17" s="37">
        <f t="shared" si="26"/>
        <v>1393</v>
      </c>
      <c r="O17" s="62">
        <f t="shared" si="26"/>
        <v>1562</v>
      </c>
      <c r="P17" s="38">
        <f t="shared" si="0"/>
        <v>5.3777208706786171E-2</v>
      </c>
      <c r="Q17" s="38">
        <f t="shared" si="1"/>
        <v>5.441741357234315E-2</v>
      </c>
      <c r="R17" s="38">
        <f t="shared" si="13"/>
        <v>0.89180537772087065</v>
      </c>
      <c r="S17" s="39">
        <f t="shared" si="14"/>
        <v>1</v>
      </c>
      <c r="T17" s="42">
        <f t="shared" si="26"/>
        <v>268</v>
      </c>
      <c r="U17" s="42">
        <f t="shared" si="26"/>
        <v>26</v>
      </c>
      <c r="V17" s="42">
        <f t="shared" si="26"/>
        <v>0</v>
      </c>
      <c r="W17" s="42">
        <f t="shared" si="26"/>
        <v>4</v>
      </c>
      <c r="X17" s="67">
        <f t="shared" si="26"/>
        <v>30</v>
      </c>
      <c r="Y17" s="78">
        <f t="shared" si="26"/>
        <v>0</v>
      </c>
      <c r="Z17" s="78">
        <f t="shared" si="26"/>
        <v>0</v>
      </c>
      <c r="AA17" s="42">
        <f t="shared" si="26"/>
        <v>1522</v>
      </c>
      <c r="AB17" s="42">
        <f t="shared" si="26"/>
        <v>128</v>
      </c>
      <c r="AC17" s="42">
        <f t="shared" si="26"/>
        <v>233</v>
      </c>
      <c r="AD17" s="42">
        <f t="shared" si="26"/>
        <v>516</v>
      </c>
      <c r="AE17" s="67">
        <f t="shared" si="26"/>
        <v>2399</v>
      </c>
      <c r="AF17" s="62">
        <f t="shared" si="26"/>
        <v>2697</v>
      </c>
      <c r="AG17" s="38">
        <f t="shared" si="2"/>
        <v>9.9369670003707819E-2</v>
      </c>
      <c r="AH17" s="38">
        <f t="shared" si="3"/>
        <v>1.1123470522803115E-2</v>
      </c>
      <c r="AI17" s="38">
        <f t="shared" si="17"/>
        <v>0.88950685947348906</v>
      </c>
      <c r="AJ17" s="39">
        <f t="shared" si="18"/>
        <v>1</v>
      </c>
      <c r="AK17" s="42">
        <f t="shared" si="26"/>
        <v>218</v>
      </c>
      <c r="AL17" s="42">
        <f t="shared" si="26"/>
        <v>29</v>
      </c>
      <c r="AM17" s="42">
        <f t="shared" si="26"/>
        <v>0</v>
      </c>
      <c r="AN17" s="42">
        <f t="shared" si="26"/>
        <v>3</v>
      </c>
      <c r="AO17" s="65">
        <f t="shared" si="26"/>
        <v>32</v>
      </c>
      <c r="AP17" s="78">
        <f t="shared" si="26"/>
        <v>0</v>
      </c>
      <c r="AQ17" s="78">
        <f t="shared" si="26"/>
        <v>0</v>
      </c>
      <c r="AR17" s="42">
        <f t="shared" si="26"/>
        <v>855</v>
      </c>
      <c r="AS17" s="42">
        <f t="shared" si="26"/>
        <v>117</v>
      </c>
      <c r="AT17" s="42">
        <f t="shared" si="26"/>
        <v>258</v>
      </c>
      <c r="AU17" s="42">
        <f t="shared" si="26"/>
        <v>470</v>
      </c>
      <c r="AV17" s="65">
        <f t="shared" si="26"/>
        <v>1700</v>
      </c>
      <c r="AW17" s="62">
        <f t="shared" si="26"/>
        <v>1950</v>
      </c>
      <c r="AX17" s="38">
        <f t="shared" si="4"/>
        <v>0.1117948717948718</v>
      </c>
      <c r="AY17" s="38">
        <f t="shared" si="21"/>
        <v>1.641025641025641E-2</v>
      </c>
      <c r="AZ17" s="38">
        <f>(AP17/AX17)</f>
        <v>0</v>
      </c>
      <c r="BA17" s="40">
        <f t="shared" si="23"/>
        <v>0.12820512820512819</v>
      </c>
      <c r="BB17" s="35">
        <f t="shared" si="5"/>
        <v>134</v>
      </c>
      <c r="BC17" s="35">
        <f t="shared" si="6"/>
        <v>-53</v>
      </c>
      <c r="BD17" s="35">
        <f t="shared" si="7"/>
        <v>307</v>
      </c>
      <c r="BE17" s="36">
        <f t="shared" si="8"/>
        <v>5.8017663088085626E-2</v>
      </c>
      <c r="BF17" s="36">
        <f t="shared" si="9"/>
        <v>-3.800715716208674E-2</v>
      </c>
      <c r="BG17" s="36">
        <f t="shared" si="10"/>
        <v>-0.89180537772087065</v>
      </c>
    </row>
    <row r="18" spans="1:59" s="1" customFormat="1" ht="30" customHeight="1" outlineLevel="1" x14ac:dyDescent="0.25">
      <c r="A18" s="70">
        <v>9</v>
      </c>
      <c r="B18" s="70" t="s">
        <v>21</v>
      </c>
      <c r="C18" s="14">
        <v>56</v>
      </c>
      <c r="D18" s="97">
        <v>0</v>
      </c>
      <c r="E18" s="97">
        <v>0</v>
      </c>
      <c r="F18" s="97">
        <v>0</v>
      </c>
      <c r="G18" s="9">
        <f t="shared" si="11"/>
        <v>0</v>
      </c>
      <c r="H18" s="77"/>
      <c r="I18" s="77"/>
      <c r="J18" s="97">
        <v>0</v>
      </c>
      <c r="K18" s="97">
        <v>0</v>
      </c>
      <c r="L18" s="97">
        <v>0</v>
      </c>
      <c r="M18" s="97">
        <v>23</v>
      </c>
      <c r="N18" s="9">
        <f t="shared" si="12"/>
        <v>23</v>
      </c>
      <c r="O18" s="12">
        <f>C18+G18+N18</f>
        <v>79</v>
      </c>
      <c r="P18" s="11">
        <f t="shared" si="0"/>
        <v>0.70886075949367089</v>
      </c>
      <c r="Q18" s="11">
        <f t="shared" si="1"/>
        <v>0</v>
      </c>
      <c r="R18" s="11">
        <f t="shared" si="13"/>
        <v>0.29113924050632911</v>
      </c>
      <c r="S18" s="13">
        <f t="shared" si="14"/>
        <v>1</v>
      </c>
      <c r="T18" s="14">
        <v>49</v>
      </c>
      <c r="U18" s="97">
        <v>3</v>
      </c>
      <c r="V18" s="97">
        <v>0</v>
      </c>
      <c r="W18" s="97">
        <v>0</v>
      </c>
      <c r="X18" s="15">
        <f t="shared" si="15"/>
        <v>3</v>
      </c>
      <c r="Y18" s="77"/>
      <c r="Z18" s="77"/>
      <c r="AA18" s="97">
        <v>0</v>
      </c>
      <c r="AB18" s="97">
        <v>0</v>
      </c>
      <c r="AC18" s="97">
        <v>53</v>
      </c>
      <c r="AD18" s="97">
        <v>26</v>
      </c>
      <c r="AE18" s="15">
        <f t="shared" si="25"/>
        <v>79</v>
      </c>
      <c r="AF18" s="12">
        <f>T18+X18+AE18</f>
        <v>131</v>
      </c>
      <c r="AG18" s="11">
        <f t="shared" si="2"/>
        <v>0.37404580152671757</v>
      </c>
      <c r="AH18" s="11">
        <f t="shared" si="3"/>
        <v>2.2900763358778626E-2</v>
      </c>
      <c r="AI18" s="11">
        <f t="shared" si="17"/>
        <v>0.60305343511450382</v>
      </c>
      <c r="AJ18" s="13">
        <f t="shared" si="18"/>
        <v>1</v>
      </c>
      <c r="AK18" s="14">
        <v>9</v>
      </c>
      <c r="AL18" s="97">
        <v>3</v>
      </c>
      <c r="AM18" s="97">
        <v>0</v>
      </c>
      <c r="AN18" s="97">
        <v>0</v>
      </c>
      <c r="AO18" s="64">
        <f t="shared" si="19"/>
        <v>3</v>
      </c>
      <c r="AP18" s="77"/>
      <c r="AQ18" s="77"/>
      <c r="AR18" s="97">
        <v>0</v>
      </c>
      <c r="AS18" s="97">
        <v>0</v>
      </c>
      <c r="AT18" s="97">
        <v>0</v>
      </c>
      <c r="AU18" s="97">
        <v>1</v>
      </c>
      <c r="AV18" s="64">
        <f t="shared" si="20"/>
        <v>1</v>
      </c>
      <c r="AW18" s="12">
        <f>AK18+AO18+AV18</f>
        <v>13</v>
      </c>
      <c r="AX18" s="11">
        <f t="shared" si="4"/>
        <v>0.69230769230769229</v>
      </c>
      <c r="AY18" s="11">
        <f t="shared" si="21"/>
        <v>0.23076923076923078</v>
      </c>
      <c r="AZ18" s="11">
        <f t="shared" si="22"/>
        <v>7.6923076923076927E-2</v>
      </c>
      <c r="BA18" s="18">
        <f t="shared" si="23"/>
        <v>1</v>
      </c>
      <c r="BB18" s="25">
        <f t="shared" si="5"/>
        <v>-47</v>
      </c>
      <c r="BC18" s="25">
        <f t="shared" si="6"/>
        <v>3</v>
      </c>
      <c r="BD18" s="25">
        <f t="shared" si="7"/>
        <v>-22</v>
      </c>
      <c r="BE18" s="26">
        <f t="shared" si="8"/>
        <v>-1.6553067185978598E-2</v>
      </c>
      <c r="BF18" s="26">
        <f t="shared" si="9"/>
        <v>0.23076923076923078</v>
      </c>
      <c r="BG18" s="26">
        <f t="shared" si="10"/>
        <v>-0.21421616358325218</v>
      </c>
    </row>
    <row r="19" spans="1:59" s="1" customFormat="1" ht="30" customHeight="1" outlineLevel="1" x14ac:dyDescent="0.25">
      <c r="A19" s="70">
        <v>10</v>
      </c>
      <c r="B19" s="70" t="s">
        <v>22</v>
      </c>
      <c r="C19" s="14">
        <v>0</v>
      </c>
      <c r="D19" s="97">
        <v>0</v>
      </c>
      <c r="E19" s="97">
        <v>0</v>
      </c>
      <c r="F19" s="97">
        <v>0</v>
      </c>
      <c r="G19" s="9">
        <f t="shared" si="11"/>
        <v>0</v>
      </c>
      <c r="H19" s="77"/>
      <c r="I19" s="77"/>
      <c r="J19" s="97">
        <v>0</v>
      </c>
      <c r="K19" s="97">
        <v>0</v>
      </c>
      <c r="L19" s="97">
        <v>0</v>
      </c>
      <c r="M19" s="97">
        <v>0</v>
      </c>
      <c r="N19" s="9">
        <f t="shared" si="12"/>
        <v>0</v>
      </c>
      <c r="O19" s="12">
        <f>C19+G19+N19</f>
        <v>0</v>
      </c>
      <c r="P19" s="11" t="e">
        <f t="shared" si="0"/>
        <v>#DIV/0!</v>
      </c>
      <c r="Q19" s="11" t="e">
        <f t="shared" si="1"/>
        <v>#DIV/0!</v>
      </c>
      <c r="R19" s="11" t="e">
        <f t="shared" si="13"/>
        <v>#DIV/0!</v>
      </c>
      <c r="S19" s="13" t="e">
        <f t="shared" si="14"/>
        <v>#DIV/0!</v>
      </c>
      <c r="T19" s="14">
        <v>0</v>
      </c>
      <c r="U19" s="97">
        <v>1</v>
      </c>
      <c r="V19" s="97">
        <v>0</v>
      </c>
      <c r="W19" s="97">
        <v>0</v>
      </c>
      <c r="X19" s="15">
        <f t="shared" si="15"/>
        <v>1</v>
      </c>
      <c r="Y19" s="77"/>
      <c r="Z19" s="77"/>
      <c r="AA19" s="97">
        <v>0</v>
      </c>
      <c r="AB19" s="97">
        <v>0</v>
      </c>
      <c r="AC19" s="97">
        <v>0</v>
      </c>
      <c r="AD19" s="97">
        <v>0</v>
      </c>
      <c r="AE19" s="15">
        <f t="shared" si="25"/>
        <v>0</v>
      </c>
      <c r="AF19" s="12">
        <f>T19+X19+AE19</f>
        <v>1</v>
      </c>
      <c r="AG19" s="11">
        <f t="shared" si="2"/>
        <v>0</v>
      </c>
      <c r="AH19" s="11">
        <f t="shared" si="3"/>
        <v>1</v>
      </c>
      <c r="AI19" s="11">
        <f t="shared" si="17"/>
        <v>0</v>
      </c>
      <c r="AJ19" s="13">
        <f t="shared" si="18"/>
        <v>1</v>
      </c>
      <c r="AK19" s="14">
        <v>0</v>
      </c>
      <c r="AL19" s="97">
        <v>0</v>
      </c>
      <c r="AM19" s="97">
        <v>0</v>
      </c>
      <c r="AN19" s="97">
        <v>0</v>
      </c>
      <c r="AO19" s="64">
        <f t="shared" si="19"/>
        <v>0</v>
      </c>
      <c r="AP19" s="77"/>
      <c r="AQ19" s="77"/>
      <c r="AR19" s="97">
        <v>0</v>
      </c>
      <c r="AS19" s="97">
        <v>0</v>
      </c>
      <c r="AT19" s="97">
        <v>0</v>
      </c>
      <c r="AU19" s="97">
        <v>0</v>
      </c>
      <c r="AV19" s="64">
        <f t="shared" si="20"/>
        <v>0</v>
      </c>
      <c r="AW19" s="12">
        <f>AK19+AO19+AV19</f>
        <v>0</v>
      </c>
      <c r="AX19" s="11" t="e">
        <f t="shared" si="4"/>
        <v>#DIV/0!</v>
      </c>
      <c r="AY19" s="11" t="e">
        <f t="shared" si="21"/>
        <v>#DIV/0!</v>
      </c>
      <c r="AZ19" s="11" t="e">
        <f t="shared" si="22"/>
        <v>#DIV/0!</v>
      </c>
      <c r="BA19" s="18" t="e">
        <f t="shared" si="23"/>
        <v>#DIV/0!</v>
      </c>
      <c r="BB19" s="25">
        <f t="shared" si="5"/>
        <v>0</v>
      </c>
      <c r="BC19" s="25">
        <f t="shared" si="6"/>
        <v>0</v>
      </c>
      <c r="BD19" s="25">
        <f t="shared" si="7"/>
        <v>0</v>
      </c>
      <c r="BE19" s="26" t="e">
        <f t="shared" si="8"/>
        <v>#DIV/0!</v>
      </c>
      <c r="BF19" s="26" t="e">
        <f t="shared" si="9"/>
        <v>#DIV/0!</v>
      </c>
      <c r="BG19" s="26" t="e">
        <f t="shared" si="10"/>
        <v>#DIV/0!</v>
      </c>
    </row>
    <row r="20" spans="1:59" s="1" customFormat="1" ht="30" customHeight="1" outlineLevel="1" x14ac:dyDescent="0.25">
      <c r="A20" s="70">
        <v>11</v>
      </c>
      <c r="B20" s="70" t="s">
        <v>23</v>
      </c>
      <c r="C20" s="14">
        <v>0</v>
      </c>
      <c r="D20" s="97">
        <v>5</v>
      </c>
      <c r="E20" s="97">
        <v>0</v>
      </c>
      <c r="F20" s="97">
        <v>0</v>
      </c>
      <c r="G20" s="9">
        <f t="shared" si="11"/>
        <v>5</v>
      </c>
      <c r="H20" s="77"/>
      <c r="I20" s="77"/>
      <c r="J20" s="97">
        <v>0</v>
      </c>
      <c r="K20" s="97">
        <v>0</v>
      </c>
      <c r="L20" s="97">
        <v>0</v>
      </c>
      <c r="M20" s="97">
        <v>0</v>
      </c>
      <c r="N20" s="9">
        <f t="shared" si="12"/>
        <v>0</v>
      </c>
      <c r="O20" s="12">
        <f>C20+G20+N20</f>
        <v>5</v>
      </c>
      <c r="P20" s="11">
        <f t="shared" si="0"/>
        <v>0</v>
      </c>
      <c r="Q20" s="11">
        <f t="shared" si="1"/>
        <v>1</v>
      </c>
      <c r="R20" s="11">
        <f t="shared" si="13"/>
        <v>0</v>
      </c>
      <c r="S20" s="13">
        <f t="shared" si="14"/>
        <v>1</v>
      </c>
      <c r="T20" s="14">
        <v>0</v>
      </c>
      <c r="U20" s="97">
        <v>1</v>
      </c>
      <c r="V20" s="97">
        <v>0</v>
      </c>
      <c r="W20" s="97">
        <v>0</v>
      </c>
      <c r="X20" s="15">
        <f t="shared" si="15"/>
        <v>1</v>
      </c>
      <c r="Y20" s="77"/>
      <c r="Z20" s="77"/>
      <c r="AA20" s="97">
        <v>0</v>
      </c>
      <c r="AB20" s="97">
        <v>0</v>
      </c>
      <c r="AC20" s="97">
        <v>0</v>
      </c>
      <c r="AD20" s="97">
        <v>0</v>
      </c>
      <c r="AE20" s="15">
        <f t="shared" si="25"/>
        <v>0</v>
      </c>
      <c r="AF20" s="12">
        <f>T20+X20+AE20</f>
        <v>1</v>
      </c>
      <c r="AG20" s="11">
        <f t="shared" si="2"/>
        <v>0</v>
      </c>
      <c r="AH20" s="11">
        <f t="shared" si="3"/>
        <v>1</v>
      </c>
      <c r="AI20" s="11">
        <f t="shared" si="17"/>
        <v>0</v>
      </c>
      <c r="AJ20" s="13">
        <f t="shared" si="18"/>
        <v>1</v>
      </c>
      <c r="AK20" s="14">
        <v>0</v>
      </c>
      <c r="AL20" s="97">
        <v>1</v>
      </c>
      <c r="AM20" s="97">
        <v>0</v>
      </c>
      <c r="AN20" s="97">
        <v>0</v>
      </c>
      <c r="AO20" s="64">
        <f t="shared" si="19"/>
        <v>1</v>
      </c>
      <c r="AP20" s="77"/>
      <c r="AQ20" s="77"/>
      <c r="AR20" s="97">
        <v>0</v>
      </c>
      <c r="AS20" s="97">
        <v>0</v>
      </c>
      <c r="AT20" s="97">
        <v>0</v>
      </c>
      <c r="AU20" s="97">
        <v>0</v>
      </c>
      <c r="AV20" s="64">
        <f t="shared" si="20"/>
        <v>0</v>
      </c>
      <c r="AW20" s="12">
        <f>AK20+AO20+AV20</f>
        <v>1</v>
      </c>
      <c r="AX20" s="11">
        <f t="shared" si="4"/>
        <v>0</v>
      </c>
      <c r="AY20" s="11">
        <f t="shared" si="21"/>
        <v>1</v>
      </c>
      <c r="AZ20" s="11">
        <f t="shared" si="22"/>
        <v>0</v>
      </c>
      <c r="BA20" s="18">
        <f t="shared" si="23"/>
        <v>1</v>
      </c>
      <c r="BB20" s="25">
        <f t="shared" si="5"/>
        <v>0</v>
      </c>
      <c r="BC20" s="25">
        <f t="shared" si="6"/>
        <v>-4</v>
      </c>
      <c r="BD20" s="25">
        <f t="shared" si="7"/>
        <v>0</v>
      </c>
      <c r="BE20" s="26">
        <f t="shared" si="8"/>
        <v>0</v>
      </c>
      <c r="BF20" s="26">
        <f t="shared" si="9"/>
        <v>0</v>
      </c>
      <c r="BG20" s="26">
        <f t="shared" si="10"/>
        <v>0</v>
      </c>
    </row>
    <row r="21" spans="1:59" s="41" customFormat="1" ht="30" customHeight="1" x14ac:dyDescent="0.25">
      <c r="A21" s="34"/>
      <c r="B21" s="34" t="s">
        <v>43</v>
      </c>
      <c r="C21" s="42">
        <f>SUM(C18:C20)</f>
        <v>56</v>
      </c>
      <c r="D21" s="42">
        <f t="shared" ref="D21:AW21" si="27">SUM(D18:D20)</f>
        <v>5</v>
      </c>
      <c r="E21" s="42">
        <f t="shared" si="27"/>
        <v>0</v>
      </c>
      <c r="F21" s="42">
        <f t="shared" si="27"/>
        <v>0</v>
      </c>
      <c r="G21" s="37">
        <f t="shared" si="27"/>
        <v>5</v>
      </c>
      <c r="H21" s="78">
        <f t="shared" si="27"/>
        <v>0</v>
      </c>
      <c r="I21" s="78">
        <f t="shared" si="27"/>
        <v>0</v>
      </c>
      <c r="J21" s="42">
        <f t="shared" si="27"/>
        <v>0</v>
      </c>
      <c r="K21" s="42">
        <f t="shared" si="27"/>
        <v>0</v>
      </c>
      <c r="L21" s="42">
        <f t="shared" si="27"/>
        <v>0</v>
      </c>
      <c r="M21" s="42">
        <f t="shared" si="27"/>
        <v>23</v>
      </c>
      <c r="N21" s="37">
        <f t="shared" si="27"/>
        <v>23</v>
      </c>
      <c r="O21" s="62">
        <f t="shared" si="27"/>
        <v>84</v>
      </c>
      <c r="P21" s="43">
        <f t="shared" si="0"/>
        <v>0.66666666666666663</v>
      </c>
      <c r="Q21" s="43">
        <f t="shared" si="1"/>
        <v>5.9523809523809521E-2</v>
      </c>
      <c r="R21" s="43">
        <f t="shared" si="13"/>
        <v>0.27380952380952384</v>
      </c>
      <c r="S21" s="44">
        <f t="shared" si="14"/>
        <v>1</v>
      </c>
      <c r="T21" s="42">
        <f t="shared" si="27"/>
        <v>49</v>
      </c>
      <c r="U21" s="42">
        <f t="shared" si="27"/>
        <v>5</v>
      </c>
      <c r="V21" s="42">
        <f t="shared" si="27"/>
        <v>0</v>
      </c>
      <c r="W21" s="42">
        <f t="shared" si="27"/>
        <v>0</v>
      </c>
      <c r="X21" s="67">
        <f t="shared" si="27"/>
        <v>5</v>
      </c>
      <c r="Y21" s="78">
        <f t="shared" si="27"/>
        <v>0</v>
      </c>
      <c r="Z21" s="78">
        <f t="shared" si="27"/>
        <v>0</v>
      </c>
      <c r="AA21" s="42">
        <f t="shared" si="27"/>
        <v>0</v>
      </c>
      <c r="AB21" s="42">
        <f t="shared" si="27"/>
        <v>0</v>
      </c>
      <c r="AC21" s="42">
        <f t="shared" si="27"/>
        <v>53</v>
      </c>
      <c r="AD21" s="42">
        <f t="shared" si="27"/>
        <v>26</v>
      </c>
      <c r="AE21" s="67">
        <f t="shared" si="27"/>
        <v>79</v>
      </c>
      <c r="AF21" s="62">
        <f t="shared" si="27"/>
        <v>133</v>
      </c>
      <c r="AG21" s="43">
        <f t="shared" si="2"/>
        <v>0.36842105263157893</v>
      </c>
      <c r="AH21" s="43">
        <f t="shared" si="3"/>
        <v>3.7593984962406013E-2</v>
      </c>
      <c r="AI21" s="43">
        <f t="shared" si="17"/>
        <v>0.59398496240601506</v>
      </c>
      <c r="AJ21" s="44">
        <f t="shared" si="18"/>
        <v>1</v>
      </c>
      <c r="AK21" s="42">
        <f t="shared" si="27"/>
        <v>9</v>
      </c>
      <c r="AL21" s="42">
        <f t="shared" si="27"/>
        <v>4</v>
      </c>
      <c r="AM21" s="42">
        <f t="shared" si="27"/>
        <v>0</v>
      </c>
      <c r="AN21" s="42">
        <f t="shared" si="27"/>
        <v>0</v>
      </c>
      <c r="AO21" s="65">
        <f t="shared" si="27"/>
        <v>4</v>
      </c>
      <c r="AP21" s="78">
        <f t="shared" si="27"/>
        <v>0</v>
      </c>
      <c r="AQ21" s="78">
        <f t="shared" si="27"/>
        <v>0</v>
      </c>
      <c r="AR21" s="42">
        <f t="shared" si="27"/>
        <v>0</v>
      </c>
      <c r="AS21" s="42">
        <f t="shared" si="27"/>
        <v>0</v>
      </c>
      <c r="AT21" s="42">
        <f t="shared" si="27"/>
        <v>0</v>
      </c>
      <c r="AU21" s="42">
        <f t="shared" si="27"/>
        <v>1</v>
      </c>
      <c r="AV21" s="65">
        <f t="shared" si="27"/>
        <v>1</v>
      </c>
      <c r="AW21" s="62">
        <f t="shared" si="27"/>
        <v>14</v>
      </c>
      <c r="AX21" s="43">
        <f t="shared" si="4"/>
        <v>0.6428571428571429</v>
      </c>
      <c r="AY21" s="43">
        <f t="shared" si="21"/>
        <v>0.2857142857142857</v>
      </c>
      <c r="AZ21" s="43">
        <f t="shared" si="22"/>
        <v>7.1428571428571425E-2</v>
      </c>
      <c r="BA21" s="45">
        <f t="shared" si="23"/>
        <v>1</v>
      </c>
      <c r="BB21" s="35">
        <f t="shared" si="5"/>
        <v>-47</v>
      </c>
      <c r="BC21" s="35">
        <f t="shared" si="6"/>
        <v>-1</v>
      </c>
      <c r="BD21" s="35">
        <f t="shared" si="7"/>
        <v>-22</v>
      </c>
      <c r="BE21" s="36">
        <f t="shared" si="8"/>
        <v>-2.3809523809523725E-2</v>
      </c>
      <c r="BF21" s="36">
        <f t="shared" si="9"/>
        <v>0.22619047619047616</v>
      </c>
      <c r="BG21" s="36">
        <f t="shared" si="10"/>
        <v>-0.20238095238095241</v>
      </c>
    </row>
    <row r="22" spans="1:59" s="1" customFormat="1" ht="30" customHeight="1" outlineLevel="1" x14ac:dyDescent="0.25">
      <c r="A22" s="70">
        <v>12</v>
      </c>
      <c r="B22" s="70" t="s">
        <v>24</v>
      </c>
      <c r="C22" s="14">
        <v>0</v>
      </c>
      <c r="D22" s="97">
        <v>5</v>
      </c>
      <c r="E22" s="97">
        <v>0</v>
      </c>
      <c r="F22" s="97">
        <v>0</v>
      </c>
      <c r="G22" s="9">
        <f t="shared" si="11"/>
        <v>5</v>
      </c>
      <c r="H22" s="77"/>
      <c r="I22" s="77"/>
      <c r="J22" s="97">
        <v>68</v>
      </c>
      <c r="K22" s="97">
        <v>0</v>
      </c>
      <c r="L22" s="97">
        <v>0</v>
      </c>
      <c r="M22" s="97">
        <v>0</v>
      </c>
      <c r="N22" s="9">
        <f t="shared" si="12"/>
        <v>68</v>
      </c>
      <c r="O22" s="12">
        <f>C22+G22+N22</f>
        <v>73</v>
      </c>
      <c r="P22" s="11">
        <f t="shared" si="0"/>
        <v>0</v>
      </c>
      <c r="Q22" s="11">
        <f t="shared" si="1"/>
        <v>6.8493150684931503E-2</v>
      </c>
      <c r="R22" s="11">
        <f t="shared" si="13"/>
        <v>0.93150684931506844</v>
      </c>
      <c r="S22" s="13">
        <f t="shared" si="14"/>
        <v>1</v>
      </c>
      <c r="T22" s="14">
        <v>9</v>
      </c>
      <c r="U22" s="97">
        <v>3</v>
      </c>
      <c r="V22" s="97">
        <v>0</v>
      </c>
      <c r="W22" s="97">
        <v>0</v>
      </c>
      <c r="X22" s="15">
        <f t="shared" si="15"/>
        <v>3</v>
      </c>
      <c r="Y22" s="77"/>
      <c r="Z22" s="77"/>
      <c r="AA22" s="97">
        <v>12</v>
      </c>
      <c r="AB22" s="97">
        <v>0</v>
      </c>
      <c r="AC22" s="97">
        <v>0</v>
      </c>
      <c r="AD22" s="97">
        <v>11</v>
      </c>
      <c r="AE22" s="15">
        <f t="shared" si="25"/>
        <v>23</v>
      </c>
      <c r="AF22" s="12">
        <f>T22+X22+AE22</f>
        <v>35</v>
      </c>
      <c r="AG22" s="11">
        <f t="shared" si="2"/>
        <v>0.25714285714285712</v>
      </c>
      <c r="AH22" s="11">
        <f t="shared" si="3"/>
        <v>8.5714285714285715E-2</v>
      </c>
      <c r="AI22" s="11">
        <f t="shared" si="17"/>
        <v>0.65714285714285714</v>
      </c>
      <c r="AJ22" s="13">
        <f t="shared" si="18"/>
        <v>1</v>
      </c>
      <c r="AK22" s="14">
        <v>0</v>
      </c>
      <c r="AL22" s="97">
        <v>4</v>
      </c>
      <c r="AM22" s="97">
        <v>0</v>
      </c>
      <c r="AN22" s="97">
        <v>0</v>
      </c>
      <c r="AO22" s="64">
        <f t="shared" si="19"/>
        <v>4</v>
      </c>
      <c r="AP22" s="77"/>
      <c r="AQ22" s="77"/>
      <c r="AR22" s="97">
        <v>0</v>
      </c>
      <c r="AS22" s="97">
        <v>0</v>
      </c>
      <c r="AT22" s="97">
        <v>0</v>
      </c>
      <c r="AU22" s="97">
        <v>0</v>
      </c>
      <c r="AV22" s="64">
        <f t="shared" si="20"/>
        <v>0</v>
      </c>
      <c r="AW22" s="12">
        <f>AK22+AO22+AV22</f>
        <v>4</v>
      </c>
      <c r="AX22" s="11">
        <f t="shared" si="4"/>
        <v>0</v>
      </c>
      <c r="AY22" s="11">
        <f t="shared" si="21"/>
        <v>1</v>
      </c>
      <c r="AZ22" s="11">
        <f t="shared" si="22"/>
        <v>0</v>
      </c>
      <c r="BA22" s="18">
        <f t="shared" si="23"/>
        <v>1</v>
      </c>
      <c r="BB22" s="25">
        <f t="shared" si="5"/>
        <v>0</v>
      </c>
      <c r="BC22" s="25">
        <f t="shared" si="6"/>
        <v>-1</v>
      </c>
      <c r="BD22" s="25">
        <f t="shared" si="7"/>
        <v>-68</v>
      </c>
      <c r="BE22" s="26">
        <f t="shared" si="8"/>
        <v>0</v>
      </c>
      <c r="BF22" s="26">
        <f t="shared" si="9"/>
        <v>0.93150684931506844</v>
      </c>
      <c r="BG22" s="26">
        <f t="shared" si="10"/>
        <v>-0.93150684931506844</v>
      </c>
    </row>
    <row r="23" spans="1:59" s="1" customFormat="1" ht="30" customHeight="1" outlineLevel="1" x14ac:dyDescent="0.25">
      <c r="A23" s="70">
        <v>13</v>
      </c>
      <c r="B23" s="70" t="s">
        <v>25</v>
      </c>
      <c r="C23" s="14">
        <v>0</v>
      </c>
      <c r="D23" s="97">
        <v>37</v>
      </c>
      <c r="E23" s="97">
        <v>0</v>
      </c>
      <c r="F23" s="97">
        <v>0</v>
      </c>
      <c r="G23" s="9">
        <f t="shared" si="11"/>
        <v>37</v>
      </c>
      <c r="H23" s="77"/>
      <c r="I23" s="77"/>
      <c r="J23" s="97">
        <v>44</v>
      </c>
      <c r="K23" s="97">
        <v>0</v>
      </c>
      <c r="L23" s="97">
        <v>0</v>
      </c>
      <c r="M23" s="97">
        <v>0</v>
      </c>
      <c r="N23" s="9">
        <f t="shared" si="12"/>
        <v>44</v>
      </c>
      <c r="O23" s="12">
        <f>C23+G23+N23</f>
        <v>81</v>
      </c>
      <c r="P23" s="11">
        <f t="shared" si="0"/>
        <v>0</v>
      </c>
      <c r="Q23" s="11">
        <f t="shared" si="1"/>
        <v>0.4567901234567901</v>
      </c>
      <c r="R23" s="11">
        <f t="shared" si="13"/>
        <v>0.54320987654320985</v>
      </c>
      <c r="S23" s="13">
        <f t="shared" si="14"/>
        <v>1</v>
      </c>
      <c r="T23" s="14">
        <v>0</v>
      </c>
      <c r="U23" s="97">
        <v>15</v>
      </c>
      <c r="V23" s="97">
        <v>0</v>
      </c>
      <c r="W23" s="97">
        <v>0</v>
      </c>
      <c r="X23" s="15">
        <f t="shared" si="15"/>
        <v>15</v>
      </c>
      <c r="Y23" s="77"/>
      <c r="Z23" s="77"/>
      <c r="AA23" s="97">
        <v>46</v>
      </c>
      <c r="AB23" s="97">
        <v>0</v>
      </c>
      <c r="AC23" s="97">
        <v>0</v>
      </c>
      <c r="AD23" s="97">
        <v>0</v>
      </c>
      <c r="AE23" s="15">
        <f t="shared" si="25"/>
        <v>46</v>
      </c>
      <c r="AF23" s="12">
        <f>T23+X23+AE23</f>
        <v>61</v>
      </c>
      <c r="AG23" s="11">
        <f t="shared" si="2"/>
        <v>0</v>
      </c>
      <c r="AH23" s="11">
        <f t="shared" si="3"/>
        <v>0.24590163934426229</v>
      </c>
      <c r="AI23" s="11">
        <f t="shared" si="17"/>
        <v>0.75409836065573765</v>
      </c>
      <c r="AJ23" s="13">
        <f t="shared" si="18"/>
        <v>1</v>
      </c>
      <c r="AK23" s="14">
        <v>0</v>
      </c>
      <c r="AL23" s="97">
        <v>16</v>
      </c>
      <c r="AM23" s="97">
        <v>0</v>
      </c>
      <c r="AN23" s="97">
        <v>0</v>
      </c>
      <c r="AO23" s="64">
        <f t="shared" si="19"/>
        <v>16</v>
      </c>
      <c r="AP23" s="77"/>
      <c r="AQ23" s="77"/>
      <c r="AR23" s="97">
        <v>0</v>
      </c>
      <c r="AS23" s="97">
        <v>0</v>
      </c>
      <c r="AT23" s="97">
        <v>0</v>
      </c>
      <c r="AU23" s="97">
        <v>0</v>
      </c>
      <c r="AV23" s="64">
        <f t="shared" si="20"/>
        <v>0</v>
      </c>
      <c r="AW23" s="12">
        <f>AK23+AO23+AV23</f>
        <v>16</v>
      </c>
      <c r="AX23" s="11">
        <f t="shared" si="4"/>
        <v>0</v>
      </c>
      <c r="AY23" s="11">
        <f t="shared" si="21"/>
        <v>1</v>
      </c>
      <c r="AZ23" s="11">
        <f t="shared" si="22"/>
        <v>0</v>
      </c>
      <c r="BA23" s="18">
        <f t="shared" si="23"/>
        <v>1</v>
      </c>
      <c r="BB23" s="25">
        <f t="shared" si="5"/>
        <v>0</v>
      </c>
      <c r="BC23" s="25">
        <f t="shared" si="6"/>
        <v>-21</v>
      </c>
      <c r="BD23" s="25">
        <f t="shared" si="7"/>
        <v>-44</v>
      </c>
      <c r="BE23" s="26">
        <f t="shared" si="8"/>
        <v>0</v>
      </c>
      <c r="BF23" s="26">
        <f t="shared" si="9"/>
        <v>0.54320987654320985</v>
      </c>
      <c r="BG23" s="26">
        <f t="shared" si="10"/>
        <v>-0.54320987654320985</v>
      </c>
    </row>
    <row r="24" spans="1:59" s="1" customFormat="1" ht="30" customHeight="1" outlineLevel="1" x14ac:dyDescent="0.25">
      <c r="A24" s="70">
        <v>14</v>
      </c>
      <c r="B24" s="70" t="s">
        <v>26</v>
      </c>
      <c r="C24" s="14">
        <v>1</v>
      </c>
      <c r="D24" s="97">
        <v>4</v>
      </c>
      <c r="E24" s="97">
        <v>0</v>
      </c>
      <c r="F24" s="97">
        <v>5</v>
      </c>
      <c r="G24" s="9">
        <f t="shared" si="11"/>
        <v>9</v>
      </c>
      <c r="H24" s="77"/>
      <c r="I24" s="77"/>
      <c r="J24" s="97">
        <v>55</v>
      </c>
      <c r="K24" s="97">
        <v>15</v>
      </c>
      <c r="L24" s="97">
        <v>0</v>
      </c>
      <c r="M24" s="97">
        <v>5</v>
      </c>
      <c r="N24" s="9">
        <f t="shared" si="12"/>
        <v>75</v>
      </c>
      <c r="O24" s="12">
        <f>C24+G24+N24</f>
        <v>85</v>
      </c>
      <c r="P24" s="11">
        <f t="shared" si="0"/>
        <v>1.1764705882352941E-2</v>
      </c>
      <c r="Q24" s="11">
        <f t="shared" si="1"/>
        <v>0.10588235294117647</v>
      </c>
      <c r="R24" s="11">
        <f t="shared" si="13"/>
        <v>0.88235294117647056</v>
      </c>
      <c r="S24" s="13">
        <f t="shared" si="14"/>
        <v>1</v>
      </c>
      <c r="T24" s="14">
        <v>0</v>
      </c>
      <c r="U24" s="97">
        <v>9</v>
      </c>
      <c r="V24" s="97">
        <v>0</v>
      </c>
      <c r="W24" s="97">
        <v>0</v>
      </c>
      <c r="X24" s="15">
        <f t="shared" si="15"/>
        <v>9</v>
      </c>
      <c r="Y24" s="77"/>
      <c r="Z24" s="77"/>
      <c r="AA24" s="97">
        <v>46</v>
      </c>
      <c r="AB24" s="97">
        <v>39</v>
      </c>
      <c r="AC24" s="97">
        <v>0</v>
      </c>
      <c r="AD24" s="97">
        <v>8</v>
      </c>
      <c r="AE24" s="15">
        <f t="shared" si="25"/>
        <v>93</v>
      </c>
      <c r="AF24" s="12">
        <f>T24+X24+AE24</f>
        <v>102</v>
      </c>
      <c r="AG24" s="11">
        <f t="shared" si="2"/>
        <v>0</v>
      </c>
      <c r="AH24" s="11">
        <f t="shared" si="3"/>
        <v>8.8235294117647065E-2</v>
      </c>
      <c r="AI24" s="11">
        <f t="shared" si="17"/>
        <v>0.91176470588235292</v>
      </c>
      <c r="AJ24" s="13">
        <f t="shared" si="18"/>
        <v>1</v>
      </c>
      <c r="AK24" s="14">
        <v>0</v>
      </c>
      <c r="AL24" s="97">
        <v>11</v>
      </c>
      <c r="AM24" s="97">
        <v>0</v>
      </c>
      <c r="AN24" s="97">
        <v>0</v>
      </c>
      <c r="AO24" s="64">
        <f t="shared" si="19"/>
        <v>11</v>
      </c>
      <c r="AP24" s="77"/>
      <c r="AQ24" s="77"/>
      <c r="AR24" s="97">
        <v>46</v>
      </c>
      <c r="AS24" s="97">
        <v>39</v>
      </c>
      <c r="AT24" s="97">
        <v>0</v>
      </c>
      <c r="AU24" s="97">
        <v>8</v>
      </c>
      <c r="AV24" s="64">
        <f t="shared" si="20"/>
        <v>93</v>
      </c>
      <c r="AW24" s="12">
        <f>AK24+AO24+AV24</f>
        <v>104</v>
      </c>
      <c r="AX24" s="11">
        <f t="shared" si="4"/>
        <v>0</v>
      </c>
      <c r="AY24" s="11">
        <f t="shared" si="21"/>
        <v>0.10576923076923077</v>
      </c>
      <c r="AZ24" s="11">
        <f t="shared" si="22"/>
        <v>0.89423076923076927</v>
      </c>
      <c r="BA24" s="18">
        <f t="shared" si="23"/>
        <v>1</v>
      </c>
      <c r="BB24" s="25">
        <f t="shared" si="5"/>
        <v>-1</v>
      </c>
      <c r="BC24" s="25">
        <f t="shared" si="6"/>
        <v>2</v>
      </c>
      <c r="BD24" s="25">
        <f t="shared" si="7"/>
        <v>18</v>
      </c>
      <c r="BE24" s="26">
        <f t="shared" si="8"/>
        <v>-1.1764705882352941E-2</v>
      </c>
      <c r="BF24" s="26">
        <f t="shared" si="9"/>
        <v>-1.1312217194570096E-4</v>
      </c>
      <c r="BG24" s="26">
        <f t="shared" si="10"/>
        <v>1.1877828054298711E-2</v>
      </c>
    </row>
    <row r="25" spans="1:59" s="41" customFormat="1" ht="30" customHeight="1" x14ac:dyDescent="0.25">
      <c r="A25" s="34"/>
      <c r="B25" s="34" t="s">
        <v>44</v>
      </c>
      <c r="C25" s="42">
        <f>SUM(C22:C24)</f>
        <v>1</v>
      </c>
      <c r="D25" s="42">
        <f t="shared" ref="D25:AW25" si="28">SUM(D22:D24)</f>
        <v>46</v>
      </c>
      <c r="E25" s="42">
        <f t="shared" si="28"/>
        <v>0</v>
      </c>
      <c r="F25" s="42">
        <f t="shared" si="28"/>
        <v>5</v>
      </c>
      <c r="G25" s="37">
        <f t="shared" si="28"/>
        <v>51</v>
      </c>
      <c r="H25" s="78">
        <f t="shared" si="28"/>
        <v>0</v>
      </c>
      <c r="I25" s="78">
        <f t="shared" si="28"/>
        <v>0</v>
      </c>
      <c r="J25" s="42">
        <f t="shared" si="28"/>
        <v>167</v>
      </c>
      <c r="K25" s="42">
        <f t="shared" si="28"/>
        <v>15</v>
      </c>
      <c r="L25" s="42">
        <f t="shared" si="28"/>
        <v>0</v>
      </c>
      <c r="M25" s="42">
        <f t="shared" si="28"/>
        <v>5</v>
      </c>
      <c r="N25" s="37">
        <f t="shared" si="28"/>
        <v>187</v>
      </c>
      <c r="O25" s="62">
        <f t="shared" si="28"/>
        <v>239</v>
      </c>
      <c r="P25" s="43">
        <f t="shared" si="0"/>
        <v>4.1841004184100415E-3</v>
      </c>
      <c r="Q25" s="43">
        <f t="shared" si="1"/>
        <v>0.21338912133891214</v>
      </c>
      <c r="R25" s="43">
        <f t="shared" si="13"/>
        <v>0.78242677824267781</v>
      </c>
      <c r="S25" s="44">
        <f t="shared" si="14"/>
        <v>1</v>
      </c>
      <c r="T25" s="42">
        <f t="shared" si="28"/>
        <v>9</v>
      </c>
      <c r="U25" s="42">
        <f t="shared" si="28"/>
        <v>27</v>
      </c>
      <c r="V25" s="42">
        <f t="shared" si="28"/>
        <v>0</v>
      </c>
      <c r="W25" s="42">
        <f t="shared" si="28"/>
        <v>0</v>
      </c>
      <c r="X25" s="67">
        <f t="shared" si="28"/>
        <v>27</v>
      </c>
      <c r="Y25" s="78">
        <f t="shared" si="28"/>
        <v>0</v>
      </c>
      <c r="Z25" s="78">
        <f t="shared" si="28"/>
        <v>0</v>
      </c>
      <c r="AA25" s="42">
        <f t="shared" si="28"/>
        <v>104</v>
      </c>
      <c r="AB25" s="42">
        <f t="shared" si="28"/>
        <v>39</v>
      </c>
      <c r="AC25" s="42">
        <f t="shared" si="28"/>
        <v>0</v>
      </c>
      <c r="AD25" s="42">
        <f t="shared" si="28"/>
        <v>19</v>
      </c>
      <c r="AE25" s="67">
        <f t="shared" si="28"/>
        <v>162</v>
      </c>
      <c r="AF25" s="62">
        <f t="shared" si="28"/>
        <v>198</v>
      </c>
      <c r="AG25" s="43">
        <f t="shared" si="2"/>
        <v>4.5454545454545456E-2</v>
      </c>
      <c r="AH25" s="43">
        <f t="shared" si="3"/>
        <v>0.13636363636363635</v>
      </c>
      <c r="AI25" s="43">
        <f t="shared" si="17"/>
        <v>0.81818181818181823</v>
      </c>
      <c r="AJ25" s="44">
        <f t="shared" si="18"/>
        <v>1</v>
      </c>
      <c r="AK25" s="42">
        <f t="shared" si="28"/>
        <v>0</v>
      </c>
      <c r="AL25" s="42">
        <f t="shared" si="28"/>
        <v>31</v>
      </c>
      <c r="AM25" s="42">
        <f t="shared" si="28"/>
        <v>0</v>
      </c>
      <c r="AN25" s="42">
        <f t="shared" si="28"/>
        <v>0</v>
      </c>
      <c r="AO25" s="65">
        <f t="shared" si="28"/>
        <v>31</v>
      </c>
      <c r="AP25" s="78">
        <f t="shared" si="28"/>
        <v>0</v>
      </c>
      <c r="AQ25" s="78">
        <f t="shared" si="28"/>
        <v>0</v>
      </c>
      <c r="AR25" s="42">
        <f t="shared" si="28"/>
        <v>46</v>
      </c>
      <c r="AS25" s="42">
        <f t="shared" si="28"/>
        <v>39</v>
      </c>
      <c r="AT25" s="42">
        <f t="shared" si="28"/>
        <v>0</v>
      </c>
      <c r="AU25" s="42">
        <f t="shared" si="28"/>
        <v>8</v>
      </c>
      <c r="AV25" s="65">
        <f t="shared" si="28"/>
        <v>93</v>
      </c>
      <c r="AW25" s="62">
        <f t="shared" si="28"/>
        <v>124</v>
      </c>
      <c r="AX25" s="43">
        <f t="shared" si="4"/>
        <v>0</v>
      </c>
      <c r="AY25" s="43">
        <f t="shared" si="21"/>
        <v>0.25</v>
      </c>
      <c r="AZ25" s="43">
        <f t="shared" si="22"/>
        <v>0.75</v>
      </c>
      <c r="BA25" s="45">
        <f t="shared" si="23"/>
        <v>1</v>
      </c>
      <c r="BB25" s="35">
        <f t="shared" si="5"/>
        <v>-1</v>
      </c>
      <c r="BC25" s="35">
        <f t="shared" si="6"/>
        <v>-20</v>
      </c>
      <c r="BD25" s="35">
        <f t="shared" si="7"/>
        <v>-94</v>
      </c>
      <c r="BE25" s="36">
        <f t="shared" si="8"/>
        <v>-4.1841004184100415E-3</v>
      </c>
      <c r="BF25" s="36">
        <f t="shared" si="9"/>
        <v>3.6610878661087864E-2</v>
      </c>
      <c r="BG25" s="36">
        <f t="shared" si="10"/>
        <v>-3.2426778242677812E-2</v>
      </c>
    </row>
    <row r="26" spans="1:59" s="1" customFormat="1" ht="30" customHeight="1" outlineLevel="1" x14ac:dyDescent="0.25">
      <c r="A26" s="70">
        <v>15</v>
      </c>
      <c r="B26" s="70" t="s">
        <v>27</v>
      </c>
      <c r="C26" s="14">
        <v>0</v>
      </c>
      <c r="D26" s="97">
        <v>1</v>
      </c>
      <c r="E26" s="97">
        <v>0</v>
      </c>
      <c r="F26" s="97">
        <v>1</v>
      </c>
      <c r="G26" s="9">
        <f t="shared" si="11"/>
        <v>2</v>
      </c>
      <c r="H26" s="77"/>
      <c r="I26" s="77"/>
      <c r="J26" s="97">
        <v>117</v>
      </c>
      <c r="K26" s="97">
        <v>63</v>
      </c>
      <c r="L26" s="97">
        <v>26</v>
      </c>
      <c r="M26" s="97">
        <v>11</v>
      </c>
      <c r="N26" s="9">
        <f t="shared" si="12"/>
        <v>217</v>
      </c>
      <c r="O26" s="12">
        <f>C26+G26+N26</f>
        <v>219</v>
      </c>
      <c r="P26" s="11">
        <f t="shared" si="0"/>
        <v>0</v>
      </c>
      <c r="Q26" s="11">
        <f t="shared" si="1"/>
        <v>9.1324200913242004E-3</v>
      </c>
      <c r="R26" s="11">
        <f t="shared" si="13"/>
        <v>0.9908675799086758</v>
      </c>
      <c r="S26" s="13">
        <f t="shared" si="14"/>
        <v>1</v>
      </c>
      <c r="T26" s="14">
        <v>0</v>
      </c>
      <c r="U26" s="97">
        <v>2</v>
      </c>
      <c r="V26" s="97">
        <v>0</v>
      </c>
      <c r="W26" s="97">
        <v>0</v>
      </c>
      <c r="X26" s="15">
        <f t="shared" si="15"/>
        <v>2</v>
      </c>
      <c r="Y26" s="77"/>
      <c r="Z26" s="77"/>
      <c r="AA26" s="97">
        <v>139</v>
      </c>
      <c r="AB26" s="97">
        <v>22</v>
      </c>
      <c r="AC26" s="97">
        <v>39</v>
      </c>
      <c r="AD26" s="97">
        <v>6</v>
      </c>
      <c r="AE26" s="15">
        <f t="shared" si="25"/>
        <v>206</v>
      </c>
      <c r="AF26" s="12">
        <f>T26+X26+AE26</f>
        <v>208</v>
      </c>
      <c r="AG26" s="11">
        <f t="shared" si="2"/>
        <v>0</v>
      </c>
      <c r="AH26" s="11">
        <f t="shared" si="3"/>
        <v>9.6153846153846159E-3</v>
      </c>
      <c r="AI26" s="11">
        <f t="shared" si="17"/>
        <v>0.99038461538461542</v>
      </c>
      <c r="AJ26" s="13">
        <f t="shared" si="18"/>
        <v>1</v>
      </c>
      <c r="AK26" s="14">
        <v>0</v>
      </c>
      <c r="AL26" s="97">
        <v>2</v>
      </c>
      <c r="AM26" s="97">
        <v>0</v>
      </c>
      <c r="AN26" s="97">
        <v>0</v>
      </c>
      <c r="AO26" s="64">
        <f t="shared" si="19"/>
        <v>2</v>
      </c>
      <c r="AP26" s="77"/>
      <c r="AQ26" s="77"/>
      <c r="AR26" s="97">
        <v>144</v>
      </c>
      <c r="AS26" s="97">
        <v>23</v>
      </c>
      <c r="AT26" s="97">
        <v>40</v>
      </c>
      <c r="AU26" s="97">
        <v>17</v>
      </c>
      <c r="AV26" s="64">
        <f t="shared" si="20"/>
        <v>224</v>
      </c>
      <c r="AW26" s="12">
        <f>AK26+AO26+AV26</f>
        <v>226</v>
      </c>
      <c r="AX26" s="11">
        <f t="shared" si="4"/>
        <v>0</v>
      </c>
      <c r="AY26" s="11">
        <f t="shared" si="21"/>
        <v>8.8495575221238937E-3</v>
      </c>
      <c r="AZ26" s="11">
        <f t="shared" si="22"/>
        <v>0.99115044247787609</v>
      </c>
      <c r="BA26" s="18">
        <f t="shared" si="23"/>
        <v>1</v>
      </c>
      <c r="BB26" s="25">
        <f t="shared" si="5"/>
        <v>0</v>
      </c>
      <c r="BC26" s="25">
        <f t="shared" si="6"/>
        <v>0</v>
      </c>
      <c r="BD26" s="25">
        <f t="shared" si="7"/>
        <v>7</v>
      </c>
      <c r="BE26" s="26">
        <f t="shared" si="8"/>
        <v>0</v>
      </c>
      <c r="BF26" s="26">
        <f t="shared" si="9"/>
        <v>-2.8286256920030672E-4</v>
      </c>
      <c r="BG26" s="26">
        <f t="shared" si="10"/>
        <v>2.8286256920029285E-4</v>
      </c>
    </row>
    <row r="27" spans="1:59" ht="30" customHeight="1" outlineLevel="1" x14ac:dyDescent="0.25">
      <c r="A27" s="70">
        <v>16</v>
      </c>
      <c r="B27" s="14" t="s">
        <v>28</v>
      </c>
      <c r="C27" s="14">
        <v>38</v>
      </c>
      <c r="D27" s="92">
        <v>0</v>
      </c>
      <c r="E27" s="92">
        <v>0</v>
      </c>
      <c r="F27" s="92">
        <v>0</v>
      </c>
      <c r="G27" s="9">
        <f t="shared" si="11"/>
        <v>0</v>
      </c>
      <c r="H27" s="79"/>
      <c r="I27" s="79"/>
      <c r="J27" s="92">
        <v>104</v>
      </c>
      <c r="K27" s="92">
        <v>2</v>
      </c>
      <c r="L27" s="92">
        <v>10</v>
      </c>
      <c r="M27" s="92">
        <v>11</v>
      </c>
      <c r="N27" s="9">
        <f t="shared" si="12"/>
        <v>127</v>
      </c>
      <c r="O27" s="12">
        <f>C27+G27+N27</f>
        <v>165</v>
      </c>
      <c r="P27" s="11">
        <f t="shared" si="0"/>
        <v>0.23030303030303031</v>
      </c>
      <c r="Q27" s="11">
        <f t="shared" si="1"/>
        <v>0</v>
      </c>
      <c r="R27" s="11">
        <f t="shared" si="13"/>
        <v>0.76969696969696966</v>
      </c>
      <c r="S27" s="13">
        <f t="shared" si="14"/>
        <v>1</v>
      </c>
      <c r="T27" s="14">
        <v>39</v>
      </c>
      <c r="U27" s="92">
        <v>2</v>
      </c>
      <c r="V27" s="92">
        <v>0</v>
      </c>
      <c r="W27" s="92">
        <v>0</v>
      </c>
      <c r="X27" s="15">
        <f t="shared" si="15"/>
        <v>2</v>
      </c>
      <c r="Y27" s="79"/>
      <c r="Z27" s="79"/>
      <c r="AA27" s="92">
        <v>83</v>
      </c>
      <c r="AB27" s="92">
        <v>0</v>
      </c>
      <c r="AC27" s="92">
        <v>15</v>
      </c>
      <c r="AD27" s="92">
        <v>10</v>
      </c>
      <c r="AE27" s="15">
        <f t="shared" si="25"/>
        <v>108</v>
      </c>
      <c r="AF27" s="12">
        <f>T27+X27+AE27</f>
        <v>149</v>
      </c>
      <c r="AG27" s="11">
        <f t="shared" si="2"/>
        <v>0.26174496644295303</v>
      </c>
      <c r="AH27" s="11">
        <f t="shared" si="3"/>
        <v>1.3422818791946308E-2</v>
      </c>
      <c r="AI27" s="11">
        <f t="shared" si="17"/>
        <v>0.72483221476510062</v>
      </c>
      <c r="AJ27" s="13">
        <f t="shared" si="18"/>
        <v>1</v>
      </c>
      <c r="AK27" s="14">
        <v>38</v>
      </c>
      <c r="AL27" s="92">
        <v>4</v>
      </c>
      <c r="AM27" s="92">
        <v>0</v>
      </c>
      <c r="AN27" s="92">
        <v>0</v>
      </c>
      <c r="AO27" s="64">
        <f t="shared" si="19"/>
        <v>4</v>
      </c>
      <c r="AP27" s="79"/>
      <c r="AQ27" s="79"/>
      <c r="AR27" s="92">
        <v>83</v>
      </c>
      <c r="AS27" s="92">
        <v>6</v>
      </c>
      <c r="AT27" s="92">
        <v>15</v>
      </c>
      <c r="AU27" s="92">
        <v>7</v>
      </c>
      <c r="AV27" s="64">
        <f t="shared" si="20"/>
        <v>111</v>
      </c>
      <c r="AW27" s="12">
        <f>AK27+AO27+AV27</f>
        <v>153</v>
      </c>
      <c r="AX27" s="11">
        <f t="shared" si="4"/>
        <v>0.24836601307189543</v>
      </c>
      <c r="AY27" s="11">
        <f t="shared" si="21"/>
        <v>2.6143790849673203E-2</v>
      </c>
      <c r="AZ27" s="11">
        <f t="shared" si="22"/>
        <v>0.72549019607843135</v>
      </c>
      <c r="BA27" s="18">
        <f t="shared" si="23"/>
        <v>1</v>
      </c>
      <c r="BB27" s="25">
        <f t="shared" si="5"/>
        <v>0</v>
      </c>
      <c r="BC27" s="25">
        <f t="shared" si="6"/>
        <v>4</v>
      </c>
      <c r="BD27" s="25">
        <f t="shared" si="7"/>
        <v>-16</v>
      </c>
      <c r="BE27" s="26">
        <f t="shared" si="8"/>
        <v>1.8062982768865116E-2</v>
      </c>
      <c r="BF27" s="26">
        <f t="shared" si="9"/>
        <v>2.6143790849673203E-2</v>
      </c>
      <c r="BG27" s="26">
        <f t="shared" si="10"/>
        <v>-4.4206773618538309E-2</v>
      </c>
    </row>
    <row r="28" spans="1:59" s="46" customFormat="1" ht="37.5" customHeight="1" x14ac:dyDescent="0.25">
      <c r="A28" s="34"/>
      <c r="B28" s="42" t="s">
        <v>45</v>
      </c>
      <c r="C28" s="42">
        <f>SUM(C26:C27)</f>
        <v>38</v>
      </c>
      <c r="D28" s="42">
        <f t="shared" ref="D28:AW28" si="29">SUM(D26:D27)</f>
        <v>1</v>
      </c>
      <c r="E28" s="42">
        <f t="shared" si="29"/>
        <v>0</v>
      </c>
      <c r="F28" s="42">
        <f t="shared" si="29"/>
        <v>1</v>
      </c>
      <c r="G28" s="37">
        <f t="shared" si="29"/>
        <v>2</v>
      </c>
      <c r="H28" s="78">
        <f t="shared" si="29"/>
        <v>0</v>
      </c>
      <c r="I28" s="78">
        <f t="shared" si="29"/>
        <v>0</v>
      </c>
      <c r="J28" s="42">
        <f t="shared" si="29"/>
        <v>221</v>
      </c>
      <c r="K28" s="42">
        <f t="shared" si="29"/>
        <v>65</v>
      </c>
      <c r="L28" s="42">
        <f t="shared" si="29"/>
        <v>36</v>
      </c>
      <c r="M28" s="42">
        <f t="shared" si="29"/>
        <v>22</v>
      </c>
      <c r="N28" s="37">
        <f t="shared" si="29"/>
        <v>344</v>
      </c>
      <c r="O28" s="62">
        <f t="shared" si="29"/>
        <v>384</v>
      </c>
      <c r="P28" s="38">
        <f t="shared" si="0"/>
        <v>9.8958333333333329E-2</v>
      </c>
      <c r="Q28" s="38">
        <f t="shared" si="1"/>
        <v>5.208333333333333E-3</v>
      </c>
      <c r="R28" s="38">
        <f t="shared" si="13"/>
        <v>0.89583333333333337</v>
      </c>
      <c r="S28" s="39">
        <f t="shared" si="14"/>
        <v>1</v>
      </c>
      <c r="T28" s="42">
        <f t="shared" si="29"/>
        <v>39</v>
      </c>
      <c r="U28" s="42">
        <f t="shared" si="29"/>
        <v>4</v>
      </c>
      <c r="V28" s="42">
        <f t="shared" si="29"/>
        <v>0</v>
      </c>
      <c r="W28" s="42">
        <f t="shared" si="29"/>
        <v>0</v>
      </c>
      <c r="X28" s="67">
        <f t="shared" si="29"/>
        <v>4</v>
      </c>
      <c r="Y28" s="78">
        <f t="shared" si="29"/>
        <v>0</v>
      </c>
      <c r="Z28" s="78">
        <f t="shared" si="29"/>
        <v>0</v>
      </c>
      <c r="AA28" s="42">
        <f t="shared" si="29"/>
        <v>222</v>
      </c>
      <c r="AB28" s="42">
        <f t="shared" si="29"/>
        <v>22</v>
      </c>
      <c r="AC28" s="42">
        <f t="shared" si="29"/>
        <v>54</v>
      </c>
      <c r="AD28" s="42">
        <f t="shared" si="29"/>
        <v>16</v>
      </c>
      <c r="AE28" s="67">
        <f t="shared" si="29"/>
        <v>314</v>
      </c>
      <c r="AF28" s="62">
        <f t="shared" si="29"/>
        <v>357</v>
      </c>
      <c r="AG28" s="38">
        <f t="shared" si="2"/>
        <v>0.1092436974789916</v>
      </c>
      <c r="AH28" s="38">
        <f t="shared" si="3"/>
        <v>1.1204481792717087E-2</v>
      </c>
      <c r="AI28" s="38">
        <f t="shared" si="17"/>
        <v>0.8795518207282913</v>
      </c>
      <c r="AJ28" s="39">
        <f t="shared" si="18"/>
        <v>1</v>
      </c>
      <c r="AK28" s="42">
        <f t="shared" si="29"/>
        <v>38</v>
      </c>
      <c r="AL28" s="42">
        <f t="shared" si="29"/>
        <v>6</v>
      </c>
      <c r="AM28" s="42">
        <f t="shared" si="29"/>
        <v>0</v>
      </c>
      <c r="AN28" s="42">
        <f t="shared" si="29"/>
        <v>0</v>
      </c>
      <c r="AO28" s="65">
        <f t="shared" si="29"/>
        <v>6</v>
      </c>
      <c r="AP28" s="78">
        <f t="shared" si="29"/>
        <v>0</v>
      </c>
      <c r="AQ28" s="78">
        <f t="shared" si="29"/>
        <v>0</v>
      </c>
      <c r="AR28" s="42">
        <f t="shared" si="29"/>
        <v>227</v>
      </c>
      <c r="AS28" s="42">
        <f t="shared" si="29"/>
        <v>29</v>
      </c>
      <c r="AT28" s="42">
        <f t="shared" si="29"/>
        <v>55</v>
      </c>
      <c r="AU28" s="42">
        <f t="shared" si="29"/>
        <v>24</v>
      </c>
      <c r="AV28" s="65">
        <f t="shared" si="29"/>
        <v>335</v>
      </c>
      <c r="AW28" s="62">
        <f t="shared" si="29"/>
        <v>379</v>
      </c>
      <c r="AX28" s="38">
        <f t="shared" si="4"/>
        <v>0.10026385224274406</v>
      </c>
      <c r="AY28" s="38">
        <f t="shared" si="21"/>
        <v>1.5831134564643801E-2</v>
      </c>
      <c r="AZ28" s="38">
        <f t="shared" si="22"/>
        <v>0.88390501319261217</v>
      </c>
      <c r="BA28" s="40">
        <f t="shared" si="23"/>
        <v>1</v>
      </c>
      <c r="BB28" s="35">
        <f t="shared" si="5"/>
        <v>0</v>
      </c>
      <c r="BC28" s="35">
        <f t="shared" si="6"/>
        <v>4</v>
      </c>
      <c r="BD28" s="35">
        <f t="shared" si="7"/>
        <v>-9</v>
      </c>
      <c r="BE28" s="36">
        <f t="shared" si="8"/>
        <v>1.3055189094107328E-3</v>
      </c>
      <c r="BF28" s="36">
        <f t="shared" si="9"/>
        <v>1.0622801231310468E-2</v>
      </c>
      <c r="BG28" s="36">
        <f t="shared" si="10"/>
        <v>-1.1928320140721205E-2</v>
      </c>
    </row>
    <row r="29" spans="1:59" ht="30" customHeight="1" outlineLevel="1" x14ac:dyDescent="0.25">
      <c r="A29" s="70">
        <v>17</v>
      </c>
      <c r="B29" s="14" t="s">
        <v>29</v>
      </c>
      <c r="C29" s="14">
        <v>0</v>
      </c>
      <c r="D29" s="92">
        <v>0</v>
      </c>
      <c r="E29" s="92">
        <v>0</v>
      </c>
      <c r="F29" s="92">
        <v>0</v>
      </c>
      <c r="G29" s="9">
        <f t="shared" si="11"/>
        <v>0</v>
      </c>
      <c r="H29" s="79"/>
      <c r="I29" s="79"/>
      <c r="J29" s="92">
        <v>0</v>
      </c>
      <c r="K29" s="92">
        <v>0</v>
      </c>
      <c r="L29" s="92">
        <v>0</v>
      </c>
      <c r="M29" s="92">
        <v>0</v>
      </c>
      <c r="N29" s="9">
        <f t="shared" si="12"/>
        <v>0</v>
      </c>
      <c r="O29" s="12">
        <f>C29+G29+N29</f>
        <v>0</v>
      </c>
      <c r="P29" s="11" t="e">
        <f t="shared" si="0"/>
        <v>#DIV/0!</v>
      </c>
      <c r="Q29" s="11" t="e">
        <f t="shared" si="1"/>
        <v>#DIV/0!</v>
      </c>
      <c r="R29" s="11" t="e">
        <f t="shared" si="13"/>
        <v>#DIV/0!</v>
      </c>
      <c r="S29" s="13" t="e">
        <f t="shared" si="14"/>
        <v>#DIV/0!</v>
      </c>
      <c r="T29" s="14">
        <v>0</v>
      </c>
      <c r="U29" s="92">
        <v>0</v>
      </c>
      <c r="V29" s="92">
        <v>0</v>
      </c>
      <c r="W29" s="92">
        <v>0</v>
      </c>
      <c r="X29" s="15">
        <f t="shared" si="15"/>
        <v>0</v>
      </c>
      <c r="Y29" s="79"/>
      <c r="Z29" s="79"/>
      <c r="AA29" s="92">
        <v>0</v>
      </c>
      <c r="AB29" s="92">
        <v>0</v>
      </c>
      <c r="AC29" s="92">
        <v>0</v>
      </c>
      <c r="AD29" s="92">
        <v>0</v>
      </c>
      <c r="AE29" s="15">
        <f t="shared" si="25"/>
        <v>0</v>
      </c>
      <c r="AF29" s="12">
        <f>T29+X29+AE29</f>
        <v>0</v>
      </c>
      <c r="AG29" s="11" t="e">
        <f t="shared" si="2"/>
        <v>#DIV/0!</v>
      </c>
      <c r="AH29" s="11" t="e">
        <f t="shared" si="3"/>
        <v>#DIV/0!</v>
      </c>
      <c r="AI29" s="11" t="e">
        <f t="shared" si="17"/>
        <v>#DIV/0!</v>
      </c>
      <c r="AJ29" s="13" t="e">
        <f t="shared" si="18"/>
        <v>#DIV/0!</v>
      </c>
      <c r="AK29" s="14">
        <v>0</v>
      </c>
      <c r="AL29" s="92">
        <v>1</v>
      </c>
      <c r="AM29" s="92">
        <v>0</v>
      </c>
      <c r="AN29" s="92">
        <v>0</v>
      </c>
      <c r="AO29" s="64">
        <f t="shared" si="19"/>
        <v>1</v>
      </c>
      <c r="AP29" s="79"/>
      <c r="AQ29" s="79"/>
      <c r="AR29" s="92">
        <v>0</v>
      </c>
      <c r="AS29" s="92">
        <v>0</v>
      </c>
      <c r="AT29" s="92">
        <v>0</v>
      </c>
      <c r="AU29" s="92">
        <v>0</v>
      </c>
      <c r="AV29" s="64">
        <f t="shared" si="20"/>
        <v>0</v>
      </c>
      <c r="AW29" s="12">
        <f>AK29+AO29+AV29</f>
        <v>1</v>
      </c>
      <c r="AX29" s="11">
        <f t="shared" si="4"/>
        <v>0</v>
      </c>
      <c r="AY29" s="11">
        <f t="shared" si="21"/>
        <v>1</v>
      </c>
      <c r="AZ29" s="11">
        <f t="shared" si="22"/>
        <v>0</v>
      </c>
      <c r="BA29" s="18">
        <f t="shared" si="23"/>
        <v>1</v>
      </c>
      <c r="BB29" s="25">
        <f t="shared" si="5"/>
        <v>0</v>
      </c>
      <c r="BC29" s="25">
        <f t="shared" si="6"/>
        <v>1</v>
      </c>
      <c r="BD29" s="25">
        <f t="shared" si="7"/>
        <v>0</v>
      </c>
      <c r="BE29" s="26" t="e">
        <f t="shared" si="8"/>
        <v>#DIV/0!</v>
      </c>
      <c r="BF29" s="26" t="e">
        <f t="shared" si="9"/>
        <v>#DIV/0!</v>
      </c>
      <c r="BG29" s="26" t="e">
        <f t="shared" si="10"/>
        <v>#DIV/0!</v>
      </c>
    </row>
    <row r="30" spans="1:59" ht="30" customHeight="1" outlineLevel="1" x14ac:dyDescent="0.25">
      <c r="A30" s="70">
        <v>18</v>
      </c>
      <c r="B30" s="14" t="s">
        <v>30</v>
      </c>
      <c r="C30" s="14">
        <v>10</v>
      </c>
      <c r="D30" s="92">
        <v>0</v>
      </c>
      <c r="E30" s="92">
        <v>0</v>
      </c>
      <c r="F30" s="92">
        <v>1</v>
      </c>
      <c r="G30" s="9">
        <f t="shared" si="11"/>
        <v>1</v>
      </c>
      <c r="H30" s="79"/>
      <c r="I30" s="79"/>
      <c r="J30" s="92">
        <v>64</v>
      </c>
      <c r="K30" s="92">
        <v>5</v>
      </c>
      <c r="L30" s="92">
        <v>11</v>
      </c>
      <c r="M30" s="92">
        <v>68</v>
      </c>
      <c r="N30" s="9">
        <f t="shared" si="12"/>
        <v>148</v>
      </c>
      <c r="O30" s="12">
        <f>C30+G30+N30</f>
        <v>159</v>
      </c>
      <c r="P30" s="11">
        <f t="shared" si="0"/>
        <v>6.2893081761006289E-2</v>
      </c>
      <c r="Q30" s="11">
        <f t="shared" si="1"/>
        <v>6.2893081761006293E-3</v>
      </c>
      <c r="R30" s="11">
        <f t="shared" si="13"/>
        <v>0.9308176100628931</v>
      </c>
      <c r="S30" s="13">
        <f t="shared" si="14"/>
        <v>1</v>
      </c>
      <c r="T30" s="14">
        <v>11</v>
      </c>
      <c r="U30" s="92">
        <v>4</v>
      </c>
      <c r="V30" s="92">
        <v>0</v>
      </c>
      <c r="W30" s="92">
        <v>0</v>
      </c>
      <c r="X30" s="15">
        <f t="shared" si="15"/>
        <v>4</v>
      </c>
      <c r="Y30" s="79"/>
      <c r="Z30" s="79"/>
      <c r="AA30" s="92">
        <v>58</v>
      </c>
      <c r="AB30" s="92">
        <v>9</v>
      </c>
      <c r="AC30" s="92">
        <v>8</v>
      </c>
      <c r="AD30" s="92">
        <v>26</v>
      </c>
      <c r="AE30" s="15">
        <f t="shared" si="25"/>
        <v>101</v>
      </c>
      <c r="AF30" s="12">
        <f>T30+X30+AE30</f>
        <v>116</v>
      </c>
      <c r="AG30" s="11">
        <f t="shared" si="2"/>
        <v>9.4827586206896547E-2</v>
      </c>
      <c r="AH30" s="11">
        <f t="shared" si="3"/>
        <v>3.4482758620689655E-2</v>
      </c>
      <c r="AI30" s="11">
        <f t="shared" si="17"/>
        <v>0.87068965517241381</v>
      </c>
      <c r="AJ30" s="13">
        <f t="shared" si="18"/>
        <v>1</v>
      </c>
      <c r="AK30" s="14">
        <v>11</v>
      </c>
      <c r="AL30" s="92">
        <v>5</v>
      </c>
      <c r="AM30" s="92">
        <v>0</v>
      </c>
      <c r="AN30" s="92">
        <v>0</v>
      </c>
      <c r="AO30" s="64">
        <f t="shared" si="19"/>
        <v>5</v>
      </c>
      <c r="AP30" s="79"/>
      <c r="AQ30" s="79"/>
      <c r="AR30" s="92">
        <v>58</v>
      </c>
      <c r="AS30" s="92">
        <v>9</v>
      </c>
      <c r="AT30" s="92">
        <v>8</v>
      </c>
      <c r="AU30" s="92">
        <v>26</v>
      </c>
      <c r="AV30" s="64">
        <f t="shared" si="20"/>
        <v>101</v>
      </c>
      <c r="AW30" s="12">
        <f>AK30+AO30+AV30</f>
        <v>117</v>
      </c>
      <c r="AX30" s="11">
        <f t="shared" si="4"/>
        <v>9.4017094017094016E-2</v>
      </c>
      <c r="AY30" s="11">
        <f t="shared" si="21"/>
        <v>4.2735042735042736E-2</v>
      </c>
      <c r="AZ30" s="11">
        <f t="shared" si="22"/>
        <v>0.86324786324786329</v>
      </c>
      <c r="BA30" s="18">
        <f t="shared" si="23"/>
        <v>1</v>
      </c>
      <c r="BB30" s="25">
        <f t="shared" si="5"/>
        <v>1</v>
      </c>
      <c r="BC30" s="25">
        <f t="shared" si="6"/>
        <v>4</v>
      </c>
      <c r="BD30" s="25">
        <f t="shared" si="7"/>
        <v>-47</v>
      </c>
      <c r="BE30" s="26">
        <f t="shared" si="8"/>
        <v>3.1124012256087727E-2</v>
      </c>
      <c r="BF30" s="26">
        <f t="shared" si="9"/>
        <v>3.6445734558942108E-2</v>
      </c>
      <c r="BG30" s="26">
        <f t="shared" si="10"/>
        <v>-6.7569746815029808E-2</v>
      </c>
    </row>
    <row r="31" spans="1:59" ht="30" customHeight="1" outlineLevel="1" x14ac:dyDescent="0.25">
      <c r="A31" s="70">
        <v>19</v>
      </c>
      <c r="B31" s="14" t="s">
        <v>31</v>
      </c>
      <c r="C31" s="14">
        <v>2</v>
      </c>
      <c r="D31" s="92">
        <v>2</v>
      </c>
      <c r="E31" s="92">
        <v>0</v>
      </c>
      <c r="F31" s="92">
        <v>0</v>
      </c>
      <c r="G31" s="9">
        <f t="shared" si="11"/>
        <v>2</v>
      </c>
      <c r="H31" s="79"/>
      <c r="I31" s="79"/>
      <c r="J31" s="92">
        <v>0</v>
      </c>
      <c r="K31" s="92">
        <v>0</v>
      </c>
      <c r="L31" s="92">
        <v>0</v>
      </c>
      <c r="M31" s="92">
        <v>7</v>
      </c>
      <c r="N31" s="9">
        <f t="shared" si="12"/>
        <v>7</v>
      </c>
      <c r="O31" s="12">
        <f>C31+G31+N31</f>
        <v>11</v>
      </c>
      <c r="P31" s="11">
        <f t="shared" si="0"/>
        <v>0.18181818181818182</v>
      </c>
      <c r="Q31" s="11">
        <f t="shared" si="1"/>
        <v>0.18181818181818182</v>
      </c>
      <c r="R31" s="11">
        <f t="shared" si="13"/>
        <v>0.63636363636363635</v>
      </c>
      <c r="S31" s="13">
        <f t="shared" si="14"/>
        <v>1</v>
      </c>
      <c r="T31" s="14">
        <v>2</v>
      </c>
      <c r="U31" s="92">
        <v>0</v>
      </c>
      <c r="V31" s="92">
        <v>0</v>
      </c>
      <c r="W31" s="92">
        <v>0</v>
      </c>
      <c r="X31" s="15">
        <f t="shared" si="15"/>
        <v>0</v>
      </c>
      <c r="Y31" s="79"/>
      <c r="Z31" s="79"/>
      <c r="AA31" s="92">
        <v>0</v>
      </c>
      <c r="AB31" s="92">
        <v>0</v>
      </c>
      <c r="AC31" s="92">
        <v>0</v>
      </c>
      <c r="AD31" s="92">
        <v>5</v>
      </c>
      <c r="AE31" s="15">
        <f t="shared" si="25"/>
        <v>5</v>
      </c>
      <c r="AF31" s="12">
        <f>T31+X31+AE31</f>
        <v>7</v>
      </c>
      <c r="AG31" s="11">
        <f t="shared" si="2"/>
        <v>0.2857142857142857</v>
      </c>
      <c r="AH31" s="11">
        <f t="shared" si="3"/>
        <v>0</v>
      </c>
      <c r="AI31" s="11">
        <f t="shared" si="17"/>
        <v>0.7142857142857143</v>
      </c>
      <c r="AJ31" s="13">
        <f t="shared" si="18"/>
        <v>1</v>
      </c>
      <c r="AK31" s="14">
        <v>2</v>
      </c>
      <c r="AL31" s="92">
        <v>0</v>
      </c>
      <c r="AM31" s="92">
        <v>0</v>
      </c>
      <c r="AN31" s="92">
        <v>0</v>
      </c>
      <c r="AO31" s="64">
        <f t="shared" si="19"/>
        <v>0</v>
      </c>
      <c r="AP31" s="79"/>
      <c r="AQ31" s="79"/>
      <c r="AR31" s="92">
        <v>0</v>
      </c>
      <c r="AS31" s="92">
        <v>0</v>
      </c>
      <c r="AT31" s="92">
        <v>0</v>
      </c>
      <c r="AU31" s="92">
        <v>5</v>
      </c>
      <c r="AV31" s="64">
        <f t="shared" si="20"/>
        <v>5</v>
      </c>
      <c r="AW31" s="12">
        <f>AK31+AO31+AV31</f>
        <v>7</v>
      </c>
      <c r="AX31" s="11">
        <f t="shared" si="4"/>
        <v>0.2857142857142857</v>
      </c>
      <c r="AY31" s="11">
        <f t="shared" si="21"/>
        <v>0</v>
      </c>
      <c r="AZ31" s="11">
        <f t="shared" si="22"/>
        <v>0.7142857142857143</v>
      </c>
      <c r="BA31" s="18">
        <f t="shared" si="23"/>
        <v>1</v>
      </c>
      <c r="BB31" s="25">
        <f t="shared" si="5"/>
        <v>0</v>
      </c>
      <c r="BC31" s="25">
        <f t="shared" si="6"/>
        <v>-2</v>
      </c>
      <c r="BD31" s="25">
        <f t="shared" si="7"/>
        <v>-2</v>
      </c>
      <c r="BE31" s="26">
        <f t="shared" si="8"/>
        <v>0.10389610389610388</v>
      </c>
      <c r="BF31" s="26">
        <f t="shared" si="9"/>
        <v>-0.18181818181818182</v>
      </c>
      <c r="BG31" s="26">
        <f t="shared" si="10"/>
        <v>7.7922077922077948E-2</v>
      </c>
    </row>
    <row r="32" spans="1:59" s="46" customFormat="1" ht="33" customHeight="1" x14ac:dyDescent="0.25">
      <c r="A32" s="34"/>
      <c r="B32" s="42" t="s">
        <v>46</v>
      </c>
      <c r="C32" s="42">
        <f>SUM(C29:C31)</f>
        <v>12</v>
      </c>
      <c r="D32" s="42">
        <f t="shared" ref="D32:AW32" si="30">SUM(D29:D31)</f>
        <v>2</v>
      </c>
      <c r="E32" s="42">
        <f t="shared" si="30"/>
        <v>0</v>
      </c>
      <c r="F32" s="42">
        <f t="shared" si="30"/>
        <v>1</v>
      </c>
      <c r="G32" s="37">
        <f t="shared" si="30"/>
        <v>3</v>
      </c>
      <c r="H32" s="78">
        <f t="shared" si="30"/>
        <v>0</v>
      </c>
      <c r="I32" s="78">
        <f t="shared" si="30"/>
        <v>0</v>
      </c>
      <c r="J32" s="42">
        <f t="shared" si="30"/>
        <v>64</v>
      </c>
      <c r="K32" s="42">
        <f t="shared" si="30"/>
        <v>5</v>
      </c>
      <c r="L32" s="42">
        <f t="shared" si="30"/>
        <v>11</v>
      </c>
      <c r="M32" s="42">
        <f t="shared" si="30"/>
        <v>75</v>
      </c>
      <c r="N32" s="37">
        <f t="shared" si="30"/>
        <v>155</v>
      </c>
      <c r="O32" s="62">
        <f t="shared" si="30"/>
        <v>170</v>
      </c>
      <c r="P32" s="38">
        <f t="shared" si="0"/>
        <v>7.0588235294117646E-2</v>
      </c>
      <c r="Q32" s="38">
        <f t="shared" si="1"/>
        <v>1.7647058823529412E-2</v>
      </c>
      <c r="R32" s="38">
        <f t="shared" si="13"/>
        <v>0.91176470588235292</v>
      </c>
      <c r="S32" s="39">
        <f t="shared" si="14"/>
        <v>1</v>
      </c>
      <c r="T32" s="42">
        <f t="shared" si="30"/>
        <v>13</v>
      </c>
      <c r="U32" s="42">
        <f t="shared" si="30"/>
        <v>4</v>
      </c>
      <c r="V32" s="42">
        <f t="shared" si="30"/>
        <v>0</v>
      </c>
      <c r="W32" s="42">
        <f t="shared" si="30"/>
        <v>0</v>
      </c>
      <c r="X32" s="67">
        <f t="shared" si="30"/>
        <v>4</v>
      </c>
      <c r="Y32" s="78">
        <f t="shared" si="30"/>
        <v>0</v>
      </c>
      <c r="Z32" s="78">
        <f t="shared" si="30"/>
        <v>0</v>
      </c>
      <c r="AA32" s="42">
        <f t="shared" si="30"/>
        <v>58</v>
      </c>
      <c r="AB32" s="42">
        <f t="shared" si="30"/>
        <v>9</v>
      </c>
      <c r="AC32" s="42">
        <f t="shared" si="30"/>
        <v>8</v>
      </c>
      <c r="AD32" s="42">
        <f t="shared" si="30"/>
        <v>31</v>
      </c>
      <c r="AE32" s="67">
        <f t="shared" si="30"/>
        <v>106</v>
      </c>
      <c r="AF32" s="62">
        <f t="shared" si="30"/>
        <v>123</v>
      </c>
      <c r="AG32" s="38">
        <f t="shared" si="2"/>
        <v>0.10569105691056911</v>
      </c>
      <c r="AH32" s="38">
        <f t="shared" si="3"/>
        <v>3.2520325203252036E-2</v>
      </c>
      <c r="AI32" s="38">
        <f t="shared" si="17"/>
        <v>0.86178861788617889</v>
      </c>
      <c r="AJ32" s="39">
        <f t="shared" si="18"/>
        <v>1</v>
      </c>
      <c r="AK32" s="42">
        <f t="shared" si="30"/>
        <v>13</v>
      </c>
      <c r="AL32" s="42">
        <f t="shared" si="30"/>
        <v>6</v>
      </c>
      <c r="AM32" s="42">
        <f t="shared" si="30"/>
        <v>0</v>
      </c>
      <c r="AN32" s="42">
        <f t="shared" si="30"/>
        <v>0</v>
      </c>
      <c r="AO32" s="65">
        <f t="shared" si="30"/>
        <v>6</v>
      </c>
      <c r="AP32" s="78">
        <f t="shared" si="30"/>
        <v>0</v>
      </c>
      <c r="AQ32" s="78">
        <f t="shared" si="30"/>
        <v>0</v>
      </c>
      <c r="AR32" s="42">
        <f t="shared" si="30"/>
        <v>58</v>
      </c>
      <c r="AS32" s="42">
        <f t="shared" si="30"/>
        <v>9</v>
      </c>
      <c r="AT32" s="42">
        <f t="shared" si="30"/>
        <v>8</v>
      </c>
      <c r="AU32" s="42">
        <f t="shared" si="30"/>
        <v>31</v>
      </c>
      <c r="AV32" s="65">
        <f t="shared" si="30"/>
        <v>106</v>
      </c>
      <c r="AW32" s="62">
        <f t="shared" si="30"/>
        <v>125</v>
      </c>
      <c r="AX32" s="38">
        <f t="shared" si="4"/>
        <v>0.104</v>
      </c>
      <c r="AY32" s="38">
        <f t="shared" si="21"/>
        <v>4.8000000000000001E-2</v>
      </c>
      <c r="AZ32" s="38">
        <f t="shared" si="22"/>
        <v>0.84799999999999998</v>
      </c>
      <c r="BA32" s="40">
        <f t="shared" si="23"/>
        <v>1</v>
      </c>
      <c r="BB32" s="35">
        <f t="shared" si="5"/>
        <v>1</v>
      </c>
      <c r="BC32" s="35">
        <f t="shared" si="6"/>
        <v>3</v>
      </c>
      <c r="BD32" s="35">
        <f t="shared" si="7"/>
        <v>-49</v>
      </c>
      <c r="BE32" s="36">
        <f t="shared" si="8"/>
        <v>3.3411764705882349E-2</v>
      </c>
      <c r="BF32" s="36">
        <f t="shared" si="9"/>
        <v>3.0352941176470589E-2</v>
      </c>
      <c r="BG32" s="36">
        <f t="shared" si="10"/>
        <v>-6.3764705882352946E-2</v>
      </c>
    </row>
    <row r="33" spans="1:59" ht="30" customHeight="1" outlineLevel="1" x14ac:dyDescent="0.25">
      <c r="A33" s="70">
        <v>20</v>
      </c>
      <c r="B33" s="14" t="s">
        <v>32</v>
      </c>
      <c r="C33" s="14">
        <v>30</v>
      </c>
      <c r="D33" s="92">
        <v>5</v>
      </c>
      <c r="E33" s="92">
        <v>0</v>
      </c>
      <c r="F33" s="92">
        <v>0</v>
      </c>
      <c r="G33" s="9">
        <f t="shared" si="11"/>
        <v>5</v>
      </c>
      <c r="H33" s="79"/>
      <c r="I33" s="79"/>
      <c r="J33" s="92">
        <v>184</v>
      </c>
      <c r="K33" s="92">
        <v>15</v>
      </c>
      <c r="L33" s="92">
        <v>10</v>
      </c>
      <c r="M33" s="92">
        <v>141</v>
      </c>
      <c r="N33" s="9">
        <f t="shared" si="12"/>
        <v>350</v>
      </c>
      <c r="O33" s="12">
        <f>C33+G33+N33</f>
        <v>385</v>
      </c>
      <c r="P33" s="11">
        <f t="shared" si="0"/>
        <v>7.792207792207792E-2</v>
      </c>
      <c r="Q33" s="11">
        <f t="shared" si="1"/>
        <v>1.2987012987012988E-2</v>
      </c>
      <c r="R33" s="11">
        <f t="shared" si="13"/>
        <v>0.90909090909090906</v>
      </c>
      <c r="S33" s="13">
        <f t="shared" si="14"/>
        <v>1</v>
      </c>
      <c r="T33" s="14">
        <v>18</v>
      </c>
      <c r="U33" s="92">
        <v>2</v>
      </c>
      <c r="V33" s="92">
        <v>0</v>
      </c>
      <c r="W33" s="92">
        <v>0</v>
      </c>
      <c r="X33" s="15">
        <f t="shared" si="15"/>
        <v>2</v>
      </c>
      <c r="Y33" s="79"/>
      <c r="Z33" s="79"/>
      <c r="AA33" s="92">
        <v>185</v>
      </c>
      <c r="AB33" s="92">
        <v>47</v>
      </c>
      <c r="AC33" s="92">
        <v>12</v>
      </c>
      <c r="AD33" s="92">
        <v>81</v>
      </c>
      <c r="AE33" s="15">
        <f t="shared" si="25"/>
        <v>325</v>
      </c>
      <c r="AF33" s="12">
        <f>T33+X33+AE33</f>
        <v>345</v>
      </c>
      <c r="AG33" s="11">
        <f t="shared" si="2"/>
        <v>5.2173913043478258E-2</v>
      </c>
      <c r="AH33" s="11">
        <f t="shared" si="3"/>
        <v>5.7971014492753624E-3</v>
      </c>
      <c r="AI33" s="11">
        <f t="shared" si="17"/>
        <v>0.94202898550724634</v>
      </c>
      <c r="AJ33" s="13">
        <f t="shared" si="18"/>
        <v>1</v>
      </c>
      <c r="AK33" s="14">
        <v>18</v>
      </c>
      <c r="AL33" s="92">
        <v>3</v>
      </c>
      <c r="AM33" s="92">
        <v>0</v>
      </c>
      <c r="AN33" s="92">
        <v>0</v>
      </c>
      <c r="AO33" s="64">
        <f t="shared" si="19"/>
        <v>3</v>
      </c>
      <c r="AP33" s="79"/>
      <c r="AQ33" s="79"/>
      <c r="AR33" s="92">
        <v>185</v>
      </c>
      <c r="AS33" s="92">
        <v>47</v>
      </c>
      <c r="AT33" s="92">
        <v>12</v>
      </c>
      <c r="AU33" s="92">
        <v>81</v>
      </c>
      <c r="AV33" s="64">
        <f t="shared" si="20"/>
        <v>325</v>
      </c>
      <c r="AW33" s="12">
        <f>AK33+AO33+AV33</f>
        <v>346</v>
      </c>
      <c r="AX33" s="11">
        <f t="shared" si="4"/>
        <v>5.2023121387283239E-2</v>
      </c>
      <c r="AY33" s="11">
        <f t="shared" si="21"/>
        <v>8.670520231213872E-3</v>
      </c>
      <c r="AZ33" s="11">
        <f t="shared" si="22"/>
        <v>0.93930635838150289</v>
      </c>
      <c r="BA33" s="18">
        <f t="shared" si="23"/>
        <v>1</v>
      </c>
      <c r="BB33" s="25">
        <f t="shared" si="5"/>
        <v>-12</v>
      </c>
      <c r="BC33" s="25">
        <f t="shared" si="6"/>
        <v>-2</v>
      </c>
      <c r="BD33" s="25">
        <f t="shared" si="7"/>
        <v>-25</v>
      </c>
      <c r="BE33" s="26">
        <f t="shared" si="8"/>
        <v>-2.5898956534794682E-2</v>
      </c>
      <c r="BF33" s="26">
        <f t="shared" si="9"/>
        <v>-4.3164927557991159E-3</v>
      </c>
      <c r="BG33" s="26">
        <f t="shared" si="10"/>
        <v>3.0215449290593832E-2</v>
      </c>
    </row>
    <row r="34" spans="1:59" ht="30" customHeight="1" outlineLevel="1" x14ac:dyDescent="0.25">
      <c r="A34" s="70">
        <v>21</v>
      </c>
      <c r="B34" s="27" t="s">
        <v>33</v>
      </c>
      <c r="C34" s="27">
        <v>0</v>
      </c>
      <c r="D34" s="93">
        <v>0</v>
      </c>
      <c r="E34" s="93">
        <v>0</v>
      </c>
      <c r="F34" s="93">
        <v>0</v>
      </c>
      <c r="G34" s="9">
        <f t="shared" si="11"/>
        <v>0</v>
      </c>
      <c r="H34" s="80"/>
      <c r="I34" s="80"/>
      <c r="J34" s="93">
        <v>0</v>
      </c>
      <c r="K34" s="93">
        <v>0</v>
      </c>
      <c r="L34" s="93">
        <v>0</v>
      </c>
      <c r="M34" s="93">
        <v>0</v>
      </c>
      <c r="N34" s="9">
        <f t="shared" si="12"/>
        <v>0</v>
      </c>
      <c r="O34" s="71">
        <f>C34+G34+N34</f>
        <v>0</v>
      </c>
      <c r="P34" s="29" t="e">
        <f t="shared" si="0"/>
        <v>#DIV/0!</v>
      </c>
      <c r="Q34" s="29" t="e">
        <f t="shared" si="1"/>
        <v>#DIV/0!</v>
      </c>
      <c r="R34" s="29" t="e">
        <f t="shared" si="13"/>
        <v>#DIV/0!</v>
      </c>
      <c r="S34" s="30" t="e">
        <f t="shared" si="14"/>
        <v>#DIV/0!</v>
      </c>
      <c r="T34" s="27">
        <v>0</v>
      </c>
      <c r="U34" s="93">
        <v>2</v>
      </c>
      <c r="V34" s="93">
        <v>0</v>
      </c>
      <c r="W34" s="93">
        <v>0</v>
      </c>
      <c r="X34" s="15">
        <f t="shared" si="15"/>
        <v>2</v>
      </c>
      <c r="Y34" s="80"/>
      <c r="Z34" s="80"/>
      <c r="AA34" s="93">
        <v>6</v>
      </c>
      <c r="AB34" s="93">
        <v>0</v>
      </c>
      <c r="AC34" s="93">
        <v>0</v>
      </c>
      <c r="AD34" s="93">
        <v>0</v>
      </c>
      <c r="AE34" s="15">
        <f t="shared" si="25"/>
        <v>6</v>
      </c>
      <c r="AF34" s="71">
        <f>T34+X34+AE34</f>
        <v>8</v>
      </c>
      <c r="AG34" s="29">
        <f t="shared" si="2"/>
        <v>0</v>
      </c>
      <c r="AH34" s="29">
        <f t="shared" si="3"/>
        <v>0.25</v>
      </c>
      <c r="AI34" s="29">
        <f t="shared" si="17"/>
        <v>0.75</v>
      </c>
      <c r="AJ34" s="30">
        <f>AG34+AH34+AI34</f>
        <v>1</v>
      </c>
      <c r="AK34" s="27">
        <v>0</v>
      </c>
      <c r="AL34" s="93">
        <v>2</v>
      </c>
      <c r="AM34" s="93">
        <v>0</v>
      </c>
      <c r="AN34" s="93">
        <v>0</v>
      </c>
      <c r="AO34" s="64">
        <f t="shared" si="19"/>
        <v>2</v>
      </c>
      <c r="AP34" s="80"/>
      <c r="AQ34" s="80"/>
      <c r="AR34" s="93">
        <v>3</v>
      </c>
      <c r="AS34" s="93">
        <v>0</v>
      </c>
      <c r="AT34" s="93">
        <v>0</v>
      </c>
      <c r="AU34" s="93">
        <v>0</v>
      </c>
      <c r="AV34" s="64">
        <f t="shared" si="20"/>
        <v>3</v>
      </c>
      <c r="AW34" s="71">
        <f>AK34+AO34+AV34</f>
        <v>5</v>
      </c>
      <c r="AX34" s="29">
        <f t="shared" si="4"/>
        <v>0</v>
      </c>
      <c r="AY34" s="29">
        <f t="shared" si="21"/>
        <v>0.4</v>
      </c>
      <c r="AZ34" s="29">
        <f t="shared" si="22"/>
        <v>0.6</v>
      </c>
      <c r="BA34" s="31">
        <f t="shared" si="23"/>
        <v>1</v>
      </c>
      <c r="BB34" s="32">
        <f t="shared" si="5"/>
        <v>0</v>
      </c>
      <c r="BC34" s="32">
        <f t="shared" si="6"/>
        <v>2</v>
      </c>
      <c r="BD34" s="32">
        <f t="shared" si="7"/>
        <v>3</v>
      </c>
      <c r="BE34" s="33" t="e">
        <f t="shared" si="8"/>
        <v>#DIV/0!</v>
      </c>
      <c r="BF34" s="33" t="e">
        <f t="shared" si="9"/>
        <v>#DIV/0!</v>
      </c>
      <c r="BG34" s="33" t="e">
        <f t="shared" si="10"/>
        <v>#DIV/0!</v>
      </c>
    </row>
    <row r="35" spans="1:59" s="46" customFormat="1" ht="30" customHeight="1" thickBot="1" x14ac:dyDescent="0.3">
      <c r="A35" s="34"/>
      <c r="B35" s="47" t="s">
        <v>47</v>
      </c>
      <c r="C35" s="47">
        <f>SUM(C33:C34)</f>
        <v>30</v>
      </c>
      <c r="D35" s="47">
        <f t="shared" ref="D35:AW35" si="31">SUM(D33:D34)</f>
        <v>5</v>
      </c>
      <c r="E35" s="47">
        <f t="shared" si="31"/>
        <v>0</v>
      </c>
      <c r="F35" s="47">
        <f t="shared" si="31"/>
        <v>0</v>
      </c>
      <c r="G35" s="48">
        <f t="shared" si="31"/>
        <v>5</v>
      </c>
      <c r="H35" s="81">
        <f t="shared" si="31"/>
        <v>0</v>
      </c>
      <c r="I35" s="81">
        <f t="shared" si="31"/>
        <v>0</v>
      </c>
      <c r="J35" s="47">
        <f t="shared" si="31"/>
        <v>184</v>
      </c>
      <c r="K35" s="47">
        <f t="shared" si="31"/>
        <v>15</v>
      </c>
      <c r="L35" s="47">
        <f t="shared" si="31"/>
        <v>10</v>
      </c>
      <c r="M35" s="47">
        <f t="shared" si="31"/>
        <v>141</v>
      </c>
      <c r="N35" s="48">
        <f t="shared" si="31"/>
        <v>350</v>
      </c>
      <c r="O35" s="63">
        <f t="shared" si="31"/>
        <v>385</v>
      </c>
      <c r="P35" s="51">
        <f t="shared" si="0"/>
        <v>7.792207792207792E-2</v>
      </c>
      <c r="Q35" s="51">
        <f t="shared" si="1"/>
        <v>1.2987012987012988E-2</v>
      </c>
      <c r="R35" s="51">
        <f t="shared" si="13"/>
        <v>0.90909090909090906</v>
      </c>
      <c r="S35" s="52">
        <f t="shared" si="14"/>
        <v>1</v>
      </c>
      <c r="T35" s="47">
        <f t="shared" si="31"/>
        <v>18</v>
      </c>
      <c r="U35" s="47">
        <f t="shared" si="31"/>
        <v>4</v>
      </c>
      <c r="V35" s="47">
        <f t="shared" si="31"/>
        <v>0</v>
      </c>
      <c r="W35" s="47">
        <f t="shared" si="31"/>
        <v>0</v>
      </c>
      <c r="X35" s="68">
        <f t="shared" si="31"/>
        <v>4</v>
      </c>
      <c r="Y35" s="81">
        <f t="shared" si="31"/>
        <v>0</v>
      </c>
      <c r="Z35" s="81">
        <f t="shared" si="31"/>
        <v>0</v>
      </c>
      <c r="AA35" s="47">
        <f t="shared" si="31"/>
        <v>191</v>
      </c>
      <c r="AB35" s="47">
        <f t="shared" si="31"/>
        <v>47</v>
      </c>
      <c r="AC35" s="47">
        <f t="shared" si="31"/>
        <v>12</v>
      </c>
      <c r="AD35" s="47">
        <f t="shared" si="31"/>
        <v>81</v>
      </c>
      <c r="AE35" s="68">
        <f t="shared" si="31"/>
        <v>331</v>
      </c>
      <c r="AF35" s="63">
        <f t="shared" si="31"/>
        <v>353</v>
      </c>
      <c r="AG35" s="51">
        <f t="shared" si="2"/>
        <v>5.0991501416430593E-2</v>
      </c>
      <c r="AH35" s="51">
        <f t="shared" si="3"/>
        <v>1.1331444759206799E-2</v>
      </c>
      <c r="AI35" s="51">
        <f t="shared" si="17"/>
        <v>0.93767705382436262</v>
      </c>
      <c r="AJ35" s="52">
        <f t="shared" si="18"/>
        <v>1</v>
      </c>
      <c r="AK35" s="47">
        <f t="shared" si="31"/>
        <v>18</v>
      </c>
      <c r="AL35" s="47">
        <f t="shared" si="31"/>
        <v>5</v>
      </c>
      <c r="AM35" s="47">
        <f t="shared" si="31"/>
        <v>0</v>
      </c>
      <c r="AN35" s="47">
        <f t="shared" si="31"/>
        <v>0</v>
      </c>
      <c r="AO35" s="66">
        <f t="shared" si="31"/>
        <v>5</v>
      </c>
      <c r="AP35" s="81">
        <f t="shared" si="31"/>
        <v>0</v>
      </c>
      <c r="AQ35" s="81">
        <f t="shared" si="31"/>
        <v>0</v>
      </c>
      <c r="AR35" s="47">
        <f t="shared" si="31"/>
        <v>188</v>
      </c>
      <c r="AS35" s="47">
        <f t="shared" si="31"/>
        <v>47</v>
      </c>
      <c r="AT35" s="47">
        <f t="shared" si="31"/>
        <v>12</v>
      </c>
      <c r="AU35" s="47">
        <v>81</v>
      </c>
      <c r="AV35" s="66">
        <f t="shared" si="31"/>
        <v>328</v>
      </c>
      <c r="AW35" s="63">
        <f t="shared" si="31"/>
        <v>351</v>
      </c>
      <c r="AX35" s="51">
        <f t="shared" si="4"/>
        <v>5.128205128205128E-2</v>
      </c>
      <c r="AY35" s="51">
        <f t="shared" si="21"/>
        <v>1.4245014245014245E-2</v>
      </c>
      <c r="AZ35" s="51">
        <f t="shared" si="22"/>
        <v>0.93447293447293445</v>
      </c>
      <c r="BA35" s="53">
        <f t="shared" si="23"/>
        <v>1</v>
      </c>
      <c r="BB35" s="54">
        <f t="shared" si="5"/>
        <v>-12</v>
      </c>
      <c r="BC35" s="54">
        <f t="shared" si="6"/>
        <v>0</v>
      </c>
      <c r="BD35" s="54">
        <f t="shared" si="7"/>
        <v>-22</v>
      </c>
      <c r="BE35" s="55">
        <f t="shared" si="8"/>
        <v>-2.664002664002664E-2</v>
      </c>
      <c r="BF35" s="55">
        <f t="shared" si="9"/>
        <v>1.2580012580012574E-3</v>
      </c>
      <c r="BG35" s="55">
        <f t="shared" si="10"/>
        <v>2.5382025382025386E-2</v>
      </c>
    </row>
    <row r="36" spans="1:59" s="22" customFormat="1" ht="30" customHeight="1" thickBot="1" x14ac:dyDescent="0.3">
      <c r="B36" s="49" t="s">
        <v>36</v>
      </c>
      <c r="C36" s="74">
        <f>SUM(C8:C11)+SUM(C13:C16)+SUM(C18:C20)+SUM(C22:C24)+SUM(C26:C27)+SUM(C29:C31)+SUM(C33:C34)</f>
        <v>280</v>
      </c>
      <c r="D36" s="50">
        <f t="shared" ref="D36:AW36" si="32">SUM(D8:D11)+SUM(D13:D16)+SUM(D18:D20)+SUM(D22:D24)+SUM(D26:D27)+SUM(D29:D31)+SUM(D33:D34)</f>
        <v>244</v>
      </c>
      <c r="E36" s="50">
        <f t="shared" si="32"/>
        <v>10</v>
      </c>
      <c r="F36" s="50">
        <f t="shared" si="32"/>
        <v>14</v>
      </c>
      <c r="G36" s="50">
        <f t="shared" si="32"/>
        <v>268</v>
      </c>
      <c r="H36" s="82">
        <f t="shared" si="32"/>
        <v>0</v>
      </c>
      <c r="I36" s="82">
        <f t="shared" si="32"/>
        <v>0</v>
      </c>
      <c r="J36" s="50">
        <f t="shared" si="32"/>
        <v>1176</v>
      </c>
      <c r="K36" s="50">
        <f t="shared" si="32"/>
        <v>193</v>
      </c>
      <c r="L36" s="50">
        <f t="shared" si="32"/>
        <v>294</v>
      </c>
      <c r="M36" s="50">
        <f t="shared" si="32"/>
        <v>817</v>
      </c>
      <c r="N36" s="50">
        <f t="shared" si="32"/>
        <v>2480</v>
      </c>
      <c r="O36" s="50">
        <f t="shared" si="32"/>
        <v>3028</v>
      </c>
      <c r="P36" s="56">
        <f t="shared" si="0"/>
        <v>9.2470277410832233E-2</v>
      </c>
      <c r="Q36" s="56">
        <f t="shared" si="1"/>
        <v>8.8507265521796566E-2</v>
      </c>
      <c r="R36" s="56">
        <f t="shared" si="13"/>
        <v>0.8190224570673712</v>
      </c>
      <c r="S36" s="57">
        <f t="shared" si="14"/>
        <v>1</v>
      </c>
      <c r="T36" s="74">
        <f t="shared" si="32"/>
        <v>437</v>
      </c>
      <c r="U36" s="50">
        <f t="shared" si="32"/>
        <v>101</v>
      </c>
      <c r="V36" s="50">
        <f t="shared" si="32"/>
        <v>10</v>
      </c>
      <c r="W36" s="50">
        <f t="shared" si="32"/>
        <v>4</v>
      </c>
      <c r="X36" s="50">
        <f t="shared" si="32"/>
        <v>115</v>
      </c>
      <c r="Y36" s="82">
        <f t="shared" si="32"/>
        <v>0</v>
      </c>
      <c r="Z36" s="82">
        <f t="shared" si="32"/>
        <v>0</v>
      </c>
      <c r="AA36" s="50">
        <f t="shared" si="32"/>
        <v>2114</v>
      </c>
      <c r="AB36" s="50">
        <f t="shared" si="32"/>
        <v>245</v>
      </c>
      <c r="AC36" s="50">
        <f t="shared" si="32"/>
        <v>360</v>
      </c>
      <c r="AD36" s="50">
        <f t="shared" si="32"/>
        <v>703</v>
      </c>
      <c r="AE36" s="50">
        <f t="shared" si="32"/>
        <v>3422</v>
      </c>
      <c r="AF36" s="50">
        <f t="shared" si="32"/>
        <v>3974</v>
      </c>
      <c r="AG36" s="56">
        <f t="shared" si="2"/>
        <v>0.10996477101157524</v>
      </c>
      <c r="AH36" s="56">
        <f t="shared" si="3"/>
        <v>2.8938097634625064E-2</v>
      </c>
      <c r="AI36" s="56">
        <f t="shared" si="17"/>
        <v>0.86109713135379973</v>
      </c>
      <c r="AJ36" s="57">
        <f t="shared" si="18"/>
        <v>1</v>
      </c>
      <c r="AK36" s="74">
        <f t="shared" si="32"/>
        <v>340</v>
      </c>
      <c r="AL36" s="50">
        <f t="shared" si="32"/>
        <v>113</v>
      </c>
      <c r="AM36" s="50">
        <f t="shared" si="32"/>
        <v>10</v>
      </c>
      <c r="AN36" s="50">
        <f t="shared" si="32"/>
        <v>3</v>
      </c>
      <c r="AO36" s="50">
        <f t="shared" si="32"/>
        <v>126</v>
      </c>
      <c r="AP36" s="82">
        <f t="shared" si="32"/>
        <v>0</v>
      </c>
      <c r="AQ36" s="82">
        <f t="shared" si="32"/>
        <v>0</v>
      </c>
      <c r="AR36" s="50">
        <f t="shared" si="32"/>
        <v>1375</v>
      </c>
      <c r="AS36" s="50">
        <f t="shared" si="32"/>
        <v>241</v>
      </c>
      <c r="AT36" s="50">
        <f t="shared" si="32"/>
        <v>333</v>
      </c>
      <c r="AU36" s="50">
        <f t="shared" si="32"/>
        <v>625</v>
      </c>
      <c r="AV36" s="50">
        <f t="shared" si="32"/>
        <v>2574</v>
      </c>
      <c r="AW36" s="50">
        <f t="shared" si="32"/>
        <v>3040</v>
      </c>
      <c r="AX36" s="56">
        <f t="shared" si="4"/>
        <v>0.1118421052631579</v>
      </c>
      <c r="AY36" s="56">
        <f t="shared" si="21"/>
        <v>4.1447368421052629E-2</v>
      </c>
      <c r="AZ36" s="56">
        <f t="shared" si="22"/>
        <v>0.84671052631578947</v>
      </c>
      <c r="BA36" s="58">
        <f t="shared" si="23"/>
        <v>1</v>
      </c>
      <c r="BB36" s="59">
        <f t="shared" si="5"/>
        <v>60</v>
      </c>
      <c r="BC36" s="59">
        <f t="shared" si="6"/>
        <v>-142</v>
      </c>
      <c r="BD36" s="59">
        <f t="shared" si="7"/>
        <v>94</v>
      </c>
      <c r="BE36" s="56">
        <f t="shared" si="8"/>
        <v>1.9371827852325663E-2</v>
      </c>
      <c r="BF36" s="56">
        <f t="shared" si="9"/>
        <v>-4.7059897100743937E-2</v>
      </c>
      <c r="BG36" s="60">
        <f t="shared" si="10"/>
        <v>2.7688069248418268E-2</v>
      </c>
    </row>
  </sheetData>
  <sheetProtection algorithmName="SHA-512" hashValue="Fucc9T4h+gFjYUVWFKFp2L6rLeN8GNMNletMEstY9BlvorJTgppduw7eXJ43p5WfWD4R2vYlp8wvOmMDHqotUw==" saltValue="3ppYvkF60eid4vavCyFDJw==" spinCount="100000" sheet="1" objects="1" scenarios="1"/>
  <mergeCells count="44">
    <mergeCell ref="BC6:BC7"/>
    <mergeCell ref="BD6:BD7"/>
    <mergeCell ref="BE6:BE7"/>
    <mergeCell ref="BF6:BF7"/>
    <mergeCell ref="BG6:BG7"/>
    <mergeCell ref="AH6:AH7"/>
    <mergeCell ref="BB6:BB7"/>
    <mergeCell ref="AJ6:AJ7"/>
    <mergeCell ref="AK6:AK7"/>
    <mergeCell ref="AL6:AN6"/>
    <mergeCell ref="AO6:AO7"/>
    <mergeCell ref="AP6:AU6"/>
    <mergeCell ref="AV6:AV7"/>
    <mergeCell ref="AW6:AW7"/>
    <mergeCell ref="AX6:AX7"/>
    <mergeCell ref="AY6:AY7"/>
    <mergeCell ref="AZ6:AZ7"/>
    <mergeCell ref="BA6:BA7"/>
    <mergeCell ref="H6:M6"/>
    <mergeCell ref="N6:N7"/>
    <mergeCell ref="O6:O7"/>
    <mergeCell ref="P6:P7"/>
    <mergeCell ref="BB5:BD5"/>
    <mergeCell ref="AI6:AI7"/>
    <mergeCell ref="Q6:Q7"/>
    <mergeCell ref="R6:R7"/>
    <mergeCell ref="S6:S7"/>
    <mergeCell ref="T6:T7"/>
    <mergeCell ref="U6:W6"/>
    <mergeCell ref="X6:X7"/>
    <mergeCell ref="Y6:AD6"/>
    <mergeCell ref="AE6:AE7"/>
    <mergeCell ref="AF6:AF7"/>
    <mergeCell ref="AG6:AG7"/>
    <mergeCell ref="A6:A7"/>
    <mergeCell ref="B6:B7"/>
    <mergeCell ref="C6:C7"/>
    <mergeCell ref="D6:F6"/>
    <mergeCell ref="G6:G7"/>
    <mergeCell ref="A3:B3"/>
    <mergeCell ref="C5:S5"/>
    <mergeCell ref="T5:AJ5"/>
    <mergeCell ref="AK5:BA5"/>
    <mergeCell ref="BE5:B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6"/>
  <sheetViews>
    <sheetView zoomScale="80" zoomScaleNormal="80" workbookViewId="0">
      <pane xSplit="2" ySplit="7" topLeftCell="C8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 outlineLevelRow="1" outlineLevelCol="1" x14ac:dyDescent="0.25"/>
  <cols>
    <col min="1" max="1" width="9.7109375" customWidth="1"/>
    <col min="2" max="2" width="24.42578125" customWidth="1"/>
    <col min="3" max="3" width="18.140625" style="90" customWidth="1"/>
    <col min="4" max="5" width="13.7109375" style="94" customWidth="1" outlineLevel="1"/>
    <col min="6" max="6" width="22.42578125" style="94" customWidth="1" outlineLevel="1"/>
    <col min="7" max="7" width="16.85546875" style="103" customWidth="1" outlineLevel="1"/>
    <col min="8" max="8" width="12.28515625" hidden="1" customWidth="1" outlineLevel="1"/>
    <col min="9" max="9" width="16.28515625" style="94" customWidth="1" outlineLevel="1"/>
    <col min="10" max="10" width="15.28515625" style="94" customWidth="1" outlineLevel="1"/>
    <col min="11" max="11" width="11.42578125" hidden="1" customWidth="1" outlineLevel="1"/>
    <col min="12" max="12" width="14" hidden="1" customWidth="1" outlineLevel="1"/>
    <col min="13" max="13" width="16.7109375" style="94" customWidth="1" outlineLevel="1"/>
    <col min="14" max="14" width="14.85546875" style="103" customWidth="1" outlineLevel="1"/>
    <col min="15" max="15" width="9.5703125" style="69" hidden="1" customWidth="1" outlineLevel="1"/>
    <col min="16" max="16" width="13.42578125" hidden="1" customWidth="1" outlineLevel="1"/>
    <col min="17" max="17" width="10.85546875" hidden="1" customWidth="1" outlineLevel="1"/>
    <col min="18" max="18" width="9.85546875" hidden="1" customWidth="1" outlineLevel="1"/>
    <col min="19" max="19" width="9.140625" style="61" hidden="1" customWidth="1" outlineLevel="1"/>
    <col min="20" max="20" width="18.140625" style="90" customWidth="1" collapsed="1"/>
    <col min="21" max="22" width="13.7109375" style="94" customWidth="1" outlineLevel="1"/>
    <col min="23" max="23" width="23.140625" style="94" customWidth="1" outlineLevel="1"/>
    <col min="24" max="24" width="16.85546875" style="104" customWidth="1" outlineLevel="1"/>
    <col min="25" max="25" width="12.28515625" hidden="1" customWidth="1" outlineLevel="1"/>
    <col min="26" max="26" width="21.5703125" style="94" customWidth="1" outlineLevel="1"/>
    <col min="27" max="27" width="15.28515625" style="94" customWidth="1" outlineLevel="1"/>
    <col min="28" max="28" width="11.42578125" hidden="1" customWidth="1" outlineLevel="1"/>
    <col min="29" max="29" width="14" hidden="1" customWidth="1" outlineLevel="1"/>
    <col min="30" max="30" width="15.5703125" style="94" customWidth="1" outlineLevel="1"/>
    <col min="31" max="31" width="13.5703125" style="104" customWidth="1" outlineLevel="1"/>
    <col min="32" max="32" width="12.42578125" style="69" hidden="1" customWidth="1" outlineLevel="1"/>
    <col min="33" max="33" width="13.42578125" hidden="1" customWidth="1" outlineLevel="1"/>
    <col min="34" max="34" width="10.85546875" hidden="1" customWidth="1" outlineLevel="1"/>
    <col min="35" max="35" width="9.85546875" hidden="1" customWidth="1" outlineLevel="1"/>
    <col min="36" max="36" width="9.140625" style="61" hidden="1" customWidth="1" outlineLevel="1"/>
    <col min="37" max="37" width="18.140625" style="90" customWidth="1" collapsed="1"/>
    <col min="38" max="39" width="13.7109375" style="94" customWidth="1" outlineLevel="1"/>
    <col min="40" max="40" width="22.28515625" style="94" customWidth="1" outlineLevel="1"/>
    <col min="41" max="41" width="16.85546875" style="100" customWidth="1" outlineLevel="1"/>
    <col min="42" max="42" width="14.28515625" hidden="1" customWidth="1" outlineLevel="1"/>
    <col min="43" max="43" width="17.140625" style="94" customWidth="1" outlineLevel="1"/>
    <col min="44" max="44" width="15.28515625" style="94" customWidth="1" outlineLevel="1"/>
    <col min="45" max="45" width="11.42578125" hidden="1" customWidth="1" outlineLevel="1"/>
    <col min="46" max="46" width="14" hidden="1" customWidth="1" outlineLevel="1"/>
    <col min="47" max="47" width="15.5703125" style="94" customWidth="1" outlineLevel="1"/>
    <col min="48" max="48" width="15.42578125" style="100" customWidth="1" outlineLevel="1"/>
    <col min="49" max="49" width="10.7109375" style="69" hidden="1" customWidth="1" outlineLevel="1"/>
    <col min="50" max="50" width="13.42578125" hidden="1" customWidth="1" outlineLevel="1"/>
    <col min="51" max="51" width="10.85546875" hidden="1" customWidth="1" outlineLevel="1"/>
    <col min="52" max="52" width="9.85546875" hidden="1" customWidth="1" outlineLevel="1"/>
    <col min="53" max="53" width="9.140625" style="61" hidden="1" customWidth="1" outlineLevel="1"/>
    <col min="54" max="54" width="14.7109375" style="19" hidden="1" customWidth="1"/>
    <col min="55" max="55" width="16.42578125" style="19" hidden="1" customWidth="1" outlineLevel="1"/>
    <col min="56" max="56" width="18.140625" style="19" hidden="1" customWidth="1" outlineLevel="1"/>
    <col min="57" max="57" width="14.7109375" style="24" hidden="1" customWidth="1"/>
    <col min="58" max="58" width="16.42578125" style="24" hidden="1" customWidth="1" outlineLevel="1"/>
    <col min="59" max="59" width="19.28515625" style="24" hidden="1" customWidth="1" outlineLevel="1"/>
    <col min="60" max="61" width="19.28515625" hidden="1" customWidth="1"/>
  </cols>
  <sheetData>
    <row r="1" spans="1:59" s="2" customFormat="1" x14ac:dyDescent="0.25">
      <c r="C1" s="90"/>
      <c r="D1" s="90"/>
      <c r="E1" s="90"/>
      <c r="F1" s="90"/>
      <c r="G1" s="90"/>
      <c r="I1" s="90"/>
      <c r="J1" s="90"/>
      <c r="M1" s="90"/>
      <c r="N1" s="90"/>
      <c r="O1" s="16"/>
      <c r="T1" s="90"/>
      <c r="U1" s="90"/>
      <c r="V1" s="90"/>
      <c r="W1" s="90"/>
      <c r="X1" s="90"/>
      <c r="Z1" s="90"/>
      <c r="AD1" s="90"/>
      <c r="AE1" s="90"/>
      <c r="AF1" s="16"/>
      <c r="AK1" s="90"/>
      <c r="AL1" s="90"/>
      <c r="AM1" s="90"/>
      <c r="AN1" s="90"/>
      <c r="AO1" s="90"/>
      <c r="AQ1" s="90"/>
      <c r="AR1" s="90"/>
      <c r="AU1" s="90"/>
      <c r="AV1" s="90"/>
      <c r="AW1" s="16"/>
      <c r="BB1" s="23"/>
      <c r="BC1" s="23"/>
      <c r="BD1" s="23"/>
      <c r="BE1" s="23"/>
      <c r="BF1" s="23"/>
      <c r="BG1" s="23"/>
    </row>
    <row r="2" spans="1:59" s="2" customFormat="1" ht="22.5" customHeight="1" x14ac:dyDescent="0.4">
      <c r="A2" s="113" t="s">
        <v>74</v>
      </c>
      <c r="C2" s="91"/>
      <c r="D2" s="91"/>
      <c r="E2" s="91"/>
      <c r="F2" s="91"/>
      <c r="G2" s="91"/>
      <c r="H2" s="21"/>
      <c r="I2" s="91"/>
      <c r="J2" s="90"/>
      <c r="M2" s="90"/>
      <c r="N2" s="90"/>
      <c r="O2" s="16"/>
      <c r="T2" s="90"/>
      <c r="U2" s="90"/>
      <c r="V2" s="90"/>
      <c r="W2" s="90"/>
      <c r="X2" s="90"/>
      <c r="Z2" s="90"/>
      <c r="AA2" s="90"/>
      <c r="AD2" s="90"/>
      <c r="AE2" s="90"/>
      <c r="AF2" s="16"/>
      <c r="AL2" s="118"/>
      <c r="AM2" s="90"/>
      <c r="AN2" s="90"/>
      <c r="AO2" s="90"/>
      <c r="AQ2" s="90"/>
      <c r="AR2" s="90"/>
      <c r="AU2" s="90"/>
      <c r="AV2" s="90"/>
      <c r="AW2" s="16"/>
      <c r="BB2" s="23"/>
      <c r="BC2" s="23"/>
      <c r="BD2" s="23"/>
      <c r="BE2" s="23"/>
      <c r="BF2" s="23"/>
      <c r="BG2" s="23"/>
    </row>
    <row r="3" spans="1:59" s="2" customFormat="1" ht="18.75" x14ac:dyDescent="0.3">
      <c r="A3" s="138"/>
      <c r="B3" s="138"/>
      <c r="C3" s="90"/>
      <c r="D3" s="90"/>
      <c r="E3" s="90"/>
      <c r="F3" s="90"/>
      <c r="G3" s="90"/>
      <c r="I3" s="90"/>
      <c r="J3" s="90"/>
      <c r="M3" s="90"/>
      <c r="N3" s="90"/>
      <c r="O3" s="16"/>
      <c r="T3" s="90"/>
      <c r="U3" s="90"/>
      <c r="V3" s="90"/>
      <c r="W3" s="90"/>
      <c r="X3" s="90"/>
      <c r="Z3" s="90"/>
      <c r="AA3" s="90"/>
      <c r="AD3" s="90"/>
      <c r="AE3" s="90"/>
      <c r="AF3" s="16"/>
      <c r="AK3" s="90"/>
      <c r="AL3" s="90"/>
      <c r="AM3" s="90"/>
      <c r="AN3" s="90"/>
      <c r="AO3" s="90"/>
      <c r="AQ3" s="90"/>
      <c r="AR3" s="90"/>
      <c r="AU3" s="90"/>
      <c r="AV3" s="90"/>
      <c r="AW3" s="16"/>
      <c r="BB3" s="23"/>
      <c r="BC3" s="23"/>
      <c r="BD3" s="23"/>
      <c r="BE3" s="23"/>
      <c r="BF3" s="23"/>
      <c r="BG3" s="23"/>
    </row>
    <row r="4" spans="1:59" s="2" customFormat="1" x14ac:dyDescent="0.25">
      <c r="C4" s="90"/>
      <c r="D4" s="90"/>
      <c r="E4" s="90"/>
      <c r="F4" s="90"/>
      <c r="G4" s="90"/>
      <c r="I4" s="90"/>
      <c r="J4" s="90"/>
      <c r="M4" s="90"/>
      <c r="N4" s="90"/>
      <c r="O4" s="16"/>
      <c r="T4" s="90"/>
      <c r="U4" s="90"/>
      <c r="V4" s="90"/>
      <c r="W4" s="90"/>
      <c r="X4" s="90"/>
      <c r="Z4" s="90"/>
      <c r="AA4" s="90"/>
      <c r="AD4" s="90"/>
      <c r="AE4" s="90"/>
      <c r="AF4" s="16"/>
      <c r="AK4" s="90"/>
      <c r="AL4" s="90"/>
      <c r="AM4" s="90"/>
      <c r="AN4" s="90"/>
      <c r="AO4" s="90"/>
      <c r="AQ4" s="90"/>
      <c r="AR4" s="90"/>
      <c r="AU4" s="90"/>
      <c r="AV4" s="90"/>
      <c r="AW4" s="16"/>
      <c r="BB4" s="23"/>
      <c r="BC4" s="23"/>
      <c r="BD4" s="23"/>
      <c r="BE4" s="23"/>
      <c r="BF4" s="23"/>
      <c r="BG4" s="23"/>
    </row>
    <row r="5" spans="1:59" s="7" customFormat="1" ht="63.75" customHeight="1" x14ac:dyDescent="0.25">
      <c r="B5" s="17"/>
      <c r="C5" s="139" t="s">
        <v>8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 t="s">
        <v>34</v>
      </c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2" t="s">
        <v>35</v>
      </c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51" t="s">
        <v>39</v>
      </c>
      <c r="BC5" s="151"/>
      <c r="BD5" s="151"/>
      <c r="BE5" s="144" t="s">
        <v>40</v>
      </c>
      <c r="BF5" s="144"/>
      <c r="BG5" s="144"/>
    </row>
    <row r="6" spans="1:59" ht="125.25" customHeight="1" x14ac:dyDescent="0.25">
      <c r="A6" s="145" t="s">
        <v>37</v>
      </c>
      <c r="B6" s="145" t="s">
        <v>48</v>
      </c>
      <c r="C6" s="155" t="s">
        <v>58</v>
      </c>
      <c r="D6" s="147" t="s">
        <v>6</v>
      </c>
      <c r="E6" s="147"/>
      <c r="F6" s="147"/>
      <c r="G6" s="148" t="s">
        <v>50</v>
      </c>
      <c r="H6" s="147" t="s">
        <v>7</v>
      </c>
      <c r="I6" s="147"/>
      <c r="J6" s="147"/>
      <c r="K6" s="147"/>
      <c r="L6" s="147"/>
      <c r="M6" s="147"/>
      <c r="N6" s="148" t="s">
        <v>51</v>
      </c>
      <c r="O6" s="149" t="s">
        <v>49</v>
      </c>
      <c r="P6" s="146" t="s">
        <v>15</v>
      </c>
      <c r="Q6" s="146" t="s">
        <v>13</v>
      </c>
      <c r="R6" s="146" t="s">
        <v>14</v>
      </c>
      <c r="S6" s="152" t="s">
        <v>16</v>
      </c>
      <c r="T6" s="155" t="s">
        <v>58</v>
      </c>
      <c r="U6" s="147" t="s">
        <v>6</v>
      </c>
      <c r="V6" s="147"/>
      <c r="W6" s="147"/>
      <c r="X6" s="153" t="s">
        <v>50</v>
      </c>
      <c r="Y6" s="147" t="s">
        <v>7</v>
      </c>
      <c r="Z6" s="147"/>
      <c r="AA6" s="147"/>
      <c r="AB6" s="147"/>
      <c r="AC6" s="147"/>
      <c r="AD6" s="147"/>
      <c r="AE6" s="153" t="s">
        <v>51</v>
      </c>
      <c r="AF6" s="149" t="s">
        <v>49</v>
      </c>
      <c r="AG6" s="146" t="s">
        <v>15</v>
      </c>
      <c r="AH6" s="146" t="s">
        <v>13</v>
      </c>
      <c r="AI6" s="146" t="s">
        <v>14</v>
      </c>
      <c r="AJ6" s="152" t="s">
        <v>16</v>
      </c>
      <c r="AK6" s="155" t="s">
        <v>58</v>
      </c>
      <c r="AL6" s="147" t="s">
        <v>6</v>
      </c>
      <c r="AM6" s="147"/>
      <c r="AN6" s="147"/>
      <c r="AO6" s="156" t="s">
        <v>50</v>
      </c>
      <c r="AP6" s="147" t="s">
        <v>7</v>
      </c>
      <c r="AQ6" s="147"/>
      <c r="AR6" s="147"/>
      <c r="AS6" s="147"/>
      <c r="AT6" s="147"/>
      <c r="AU6" s="147"/>
      <c r="AV6" s="156" t="s">
        <v>51</v>
      </c>
      <c r="AW6" s="149" t="s">
        <v>49</v>
      </c>
      <c r="AX6" s="146" t="s">
        <v>15</v>
      </c>
      <c r="AY6" s="146" t="s">
        <v>13</v>
      </c>
      <c r="AZ6" s="146" t="s">
        <v>14</v>
      </c>
      <c r="BA6" s="157" t="s">
        <v>16</v>
      </c>
      <c r="BB6" s="154" t="s">
        <v>52</v>
      </c>
      <c r="BC6" s="154" t="s">
        <v>53</v>
      </c>
      <c r="BD6" s="154" t="s">
        <v>54</v>
      </c>
      <c r="BE6" s="158" t="s">
        <v>52</v>
      </c>
      <c r="BF6" s="158" t="s">
        <v>53</v>
      </c>
      <c r="BG6" s="158" t="s">
        <v>54</v>
      </c>
    </row>
    <row r="7" spans="1:59" ht="147" customHeight="1" x14ac:dyDescent="0.25">
      <c r="A7" s="145"/>
      <c r="B7" s="145"/>
      <c r="C7" s="155"/>
      <c r="D7" s="8" t="s">
        <v>0</v>
      </c>
      <c r="E7" s="8" t="s">
        <v>1</v>
      </c>
      <c r="F7" s="96" t="s">
        <v>62</v>
      </c>
      <c r="G7" s="148"/>
      <c r="H7" s="75" t="s">
        <v>2</v>
      </c>
      <c r="I7" s="8" t="s">
        <v>61</v>
      </c>
      <c r="J7" s="8" t="s">
        <v>60</v>
      </c>
      <c r="K7" s="75" t="s">
        <v>4</v>
      </c>
      <c r="L7" s="75" t="s">
        <v>5</v>
      </c>
      <c r="M7" s="8" t="s">
        <v>64</v>
      </c>
      <c r="N7" s="148"/>
      <c r="O7" s="150"/>
      <c r="P7" s="146"/>
      <c r="Q7" s="146"/>
      <c r="R7" s="146"/>
      <c r="S7" s="152"/>
      <c r="T7" s="155"/>
      <c r="U7" s="8" t="s">
        <v>0</v>
      </c>
      <c r="V7" s="8" t="s">
        <v>1</v>
      </c>
      <c r="W7" s="96" t="s">
        <v>62</v>
      </c>
      <c r="X7" s="153"/>
      <c r="Y7" s="75" t="s">
        <v>2</v>
      </c>
      <c r="Z7" s="8" t="s">
        <v>61</v>
      </c>
      <c r="AA7" s="8" t="s">
        <v>60</v>
      </c>
      <c r="AB7" s="75" t="s">
        <v>4</v>
      </c>
      <c r="AC7" s="75" t="s">
        <v>5</v>
      </c>
      <c r="AD7" s="8" t="s">
        <v>64</v>
      </c>
      <c r="AE7" s="153"/>
      <c r="AF7" s="150"/>
      <c r="AG7" s="146"/>
      <c r="AH7" s="146"/>
      <c r="AI7" s="146"/>
      <c r="AJ7" s="152"/>
      <c r="AK7" s="155"/>
      <c r="AL7" s="8" t="s">
        <v>0</v>
      </c>
      <c r="AM7" s="8" t="s">
        <v>1</v>
      </c>
      <c r="AN7" s="96" t="s">
        <v>62</v>
      </c>
      <c r="AO7" s="156"/>
      <c r="AP7" s="75" t="s">
        <v>2</v>
      </c>
      <c r="AQ7" s="8" t="s">
        <v>61</v>
      </c>
      <c r="AR7" s="8" t="s">
        <v>60</v>
      </c>
      <c r="AS7" s="75" t="s">
        <v>4</v>
      </c>
      <c r="AT7" s="75" t="s">
        <v>5</v>
      </c>
      <c r="AU7" s="8" t="s">
        <v>64</v>
      </c>
      <c r="AV7" s="156"/>
      <c r="AW7" s="150"/>
      <c r="AX7" s="146"/>
      <c r="AY7" s="146"/>
      <c r="AZ7" s="146"/>
      <c r="BA7" s="157"/>
      <c r="BB7" s="154"/>
      <c r="BC7" s="154"/>
      <c r="BD7" s="154"/>
      <c r="BE7" s="158"/>
      <c r="BF7" s="158"/>
      <c r="BG7" s="158"/>
    </row>
    <row r="8" spans="1:59" s="1" customFormat="1" ht="30" customHeight="1" outlineLevel="1" x14ac:dyDescent="0.25">
      <c r="A8" s="70">
        <v>1</v>
      </c>
      <c r="B8" s="70" t="s">
        <v>9</v>
      </c>
      <c r="C8" s="73">
        <v>0</v>
      </c>
      <c r="D8" s="8">
        <v>45</v>
      </c>
      <c r="E8" s="8">
        <v>0</v>
      </c>
      <c r="F8" s="8">
        <v>0</v>
      </c>
      <c r="G8" s="9">
        <f>D8+E8+F8</f>
        <v>45</v>
      </c>
      <c r="H8" s="76"/>
      <c r="I8" s="10">
        <v>0</v>
      </c>
      <c r="J8" s="10">
        <v>0</v>
      </c>
      <c r="K8" s="76"/>
      <c r="L8" s="76"/>
      <c r="M8" s="10">
        <v>15</v>
      </c>
      <c r="N8" s="9">
        <f>H8+I8+J8+K8+L8+M8</f>
        <v>15</v>
      </c>
      <c r="O8" s="12">
        <f>C8+G8+N8</f>
        <v>60</v>
      </c>
      <c r="P8" s="11">
        <f t="shared" ref="P8:P36" si="0">(C8/O8)</f>
        <v>0</v>
      </c>
      <c r="Q8" s="11">
        <f t="shared" ref="Q8:Q36" si="1">(G8/O8)</f>
        <v>0.75</v>
      </c>
      <c r="R8" s="11">
        <f>(N8/O8)</f>
        <v>0.25</v>
      </c>
      <c r="S8" s="13">
        <f>P8+Q8+R8</f>
        <v>1</v>
      </c>
      <c r="T8" s="73">
        <v>0</v>
      </c>
      <c r="U8" s="8">
        <v>65</v>
      </c>
      <c r="V8" s="8">
        <v>0</v>
      </c>
      <c r="W8" s="8">
        <v>0</v>
      </c>
      <c r="X8" s="15">
        <f>U8+V8+W8</f>
        <v>65</v>
      </c>
      <c r="Y8" s="76"/>
      <c r="Z8" s="10">
        <v>0</v>
      </c>
      <c r="AA8" s="10">
        <v>0</v>
      </c>
      <c r="AB8" s="76"/>
      <c r="AC8" s="76"/>
      <c r="AD8" s="10">
        <v>17</v>
      </c>
      <c r="AE8" s="15">
        <f>Y8+Z8+AA8+AB8+AC8+AD8</f>
        <v>17</v>
      </c>
      <c r="AF8" s="12">
        <f>T8+X8+AE8</f>
        <v>82</v>
      </c>
      <c r="AG8" s="11">
        <f t="shared" ref="AG8:AG36" si="2">(T8/AF8)</f>
        <v>0</v>
      </c>
      <c r="AH8" s="11">
        <f t="shared" ref="AH8:AH36" si="3">(X8/AF8)</f>
        <v>0.79268292682926833</v>
      </c>
      <c r="AI8" s="11">
        <f>(AE8/AF8)</f>
        <v>0.2073170731707317</v>
      </c>
      <c r="AJ8" s="13">
        <f>AG8+AH8+AI8</f>
        <v>1</v>
      </c>
      <c r="AK8" s="73">
        <v>0</v>
      </c>
      <c r="AL8" s="8">
        <v>78</v>
      </c>
      <c r="AM8" s="8">
        <v>0</v>
      </c>
      <c r="AN8" s="8">
        <v>0</v>
      </c>
      <c r="AO8" s="64">
        <f>AL8+AM8+AN8</f>
        <v>78</v>
      </c>
      <c r="AP8" s="76"/>
      <c r="AQ8" s="10">
        <v>0</v>
      </c>
      <c r="AR8" s="10">
        <v>0</v>
      </c>
      <c r="AS8" s="76"/>
      <c r="AT8" s="76"/>
      <c r="AU8" s="10">
        <v>15</v>
      </c>
      <c r="AV8" s="64">
        <f>AP8+AQ8+AR8+AS8+AT8+AU8</f>
        <v>15</v>
      </c>
      <c r="AW8" s="12">
        <f>AK8+AO8+AV8</f>
        <v>93</v>
      </c>
      <c r="AX8" s="11">
        <f t="shared" ref="AX8:AX36" si="4">(AK8/AW8)</f>
        <v>0</v>
      </c>
      <c r="AY8" s="11">
        <f>(AO8/AW8)</f>
        <v>0.83870967741935487</v>
      </c>
      <c r="AZ8" s="11" t="e">
        <f>(AP8/AX8)</f>
        <v>#DIV/0!</v>
      </c>
      <c r="BA8" s="18" t="e">
        <f>AX8+AY8+AZ8</f>
        <v>#DIV/0!</v>
      </c>
      <c r="BB8" s="25">
        <f t="shared" ref="BB8:BB36" si="5">AK8-C8</f>
        <v>0</v>
      </c>
      <c r="BC8" s="25">
        <f t="shared" ref="BC8:BC36" si="6">AO8-G8</f>
        <v>33</v>
      </c>
      <c r="BD8" s="25">
        <f t="shared" ref="BD8:BD36" si="7">AV8-N8</f>
        <v>0</v>
      </c>
      <c r="BE8" s="26">
        <f t="shared" ref="BE8:BE36" si="8">(AX8-P8)</f>
        <v>0</v>
      </c>
      <c r="BF8" s="26">
        <f t="shared" ref="BF8:BF36" si="9">(AY8-Q8)</f>
        <v>8.8709677419354871E-2</v>
      </c>
      <c r="BG8" s="26" t="e">
        <f t="shared" ref="BG8:BG36" si="10">(AZ8-R8)</f>
        <v>#DIV/0!</v>
      </c>
    </row>
    <row r="9" spans="1:59" s="1" customFormat="1" ht="30" customHeight="1" outlineLevel="1" x14ac:dyDescent="0.25">
      <c r="A9" s="70">
        <v>2</v>
      </c>
      <c r="B9" s="70" t="s">
        <v>10</v>
      </c>
      <c r="C9" s="14">
        <v>0</v>
      </c>
      <c r="D9" s="97">
        <v>13</v>
      </c>
      <c r="E9" s="97">
        <v>0</v>
      </c>
      <c r="F9" s="97">
        <v>23</v>
      </c>
      <c r="G9" s="9">
        <f t="shared" ref="G9:G34" si="11">D9+E9+F9</f>
        <v>36</v>
      </c>
      <c r="H9" s="77"/>
      <c r="I9" s="97">
        <v>0</v>
      </c>
      <c r="J9" s="97">
        <v>0</v>
      </c>
      <c r="K9" s="77"/>
      <c r="L9" s="77"/>
      <c r="M9" s="97">
        <v>12</v>
      </c>
      <c r="N9" s="9">
        <f t="shared" ref="N9:N34" si="12">H9+I9+J9+K9+L9+M9</f>
        <v>12</v>
      </c>
      <c r="O9" s="12">
        <f>C9+G9+N9</f>
        <v>48</v>
      </c>
      <c r="P9" s="11">
        <f t="shared" si="0"/>
        <v>0</v>
      </c>
      <c r="Q9" s="11">
        <f t="shared" si="1"/>
        <v>0.75</v>
      </c>
      <c r="R9" s="11">
        <f t="shared" ref="R9:R36" si="13">(N9/O9)</f>
        <v>0.25</v>
      </c>
      <c r="S9" s="13">
        <f t="shared" ref="S9:S36" si="14">P9+Q9+R9</f>
        <v>1</v>
      </c>
      <c r="T9" s="14">
        <v>0</v>
      </c>
      <c r="U9" s="97">
        <v>44</v>
      </c>
      <c r="V9" s="97">
        <v>0</v>
      </c>
      <c r="W9" s="97">
        <v>23</v>
      </c>
      <c r="X9" s="15">
        <f t="shared" ref="X9:X34" si="15">U9+V9+W9</f>
        <v>67</v>
      </c>
      <c r="Y9" s="77"/>
      <c r="Z9" s="97">
        <v>0</v>
      </c>
      <c r="AA9" s="97">
        <v>3</v>
      </c>
      <c r="AB9" s="77"/>
      <c r="AC9" s="77"/>
      <c r="AD9" s="97">
        <v>43</v>
      </c>
      <c r="AE9" s="15">
        <f t="shared" ref="AE9:AE34" si="16">Y9+Z9+AA9+AB9+AC9+AD9</f>
        <v>46</v>
      </c>
      <c r="AF9" s="12">
        <f>T9+X9+AE9</f>
        <v>113</v>
      </c>
      <c r="AG9" s="11">
        <f t="shared" si="2"/>
        <v>0</v>
      </c>
      <c r="AH9" s="11">
        <f t="shared" si="3"/>
        <v>0.59292035398230092</v>
      </c>
      <c r="AI9" s="11">
        <f t="shared" ref="AI9:AI36" si="17">(AE9/AF9)</f>
        <v>0.40707964601769914</v>
      </c>
      <c r="AJ9" s="13">
        <f t="shared" ref="AJ9:AJ36" si="18">AG9+AH9+AI9</f>
        <v>1</v>
      </c>
      <c r="AK9" s="14">
        <v>0</v>
      </c>
      <c r="AL9" s="97">
        <v>43</v>
      </c>
      <c r="AM9" s="97">
        <v>0</v>
      </c>
      <c r="AN9" s="97">
        <v>23</v>
      </c>
      <c r="AO9" s="64">
        <f t="shared" ref="AO9:AO34" si="19">AL9+AM9+AN9</f>
        <v>66</v>
      </c>
      <c r="AP9" s="77"/>
      <c r="AQ9" s="97">
        <v>0</v>
      </c>
      <c r="AR9" s="97">
        <v>0</v>
      </c>
      <c r="AS9" s="77"/>
      <c r="AT9" s="77"/>
      <c r="AU9" s="97">
        <v>15</v>
      </c>
      <c r="AV9" s="64">
        <f t="shared" ref="AV9:AV34" si="20">AP9+AQ9+AR9+AS9+AT9+AU9</f>
        <v>15</v>
      </c>
      <c r="AW9" s="12">
        <f>AK9+AO9+AV9</f>
        <v>81</v>
      </c>
      <c r="AX9" s="11">
        <f t="shared" si="4"/>
        <v>0</v>
      </c>
      <c r="AY9" s="11">
        <f t="shared" ref="AY9:AY36" si="21">(AO9/AW9)</f>
        <v>0.81481481481481477</v>
      </c>
      <c r="AZ9" s="11">
        <f t="shared" ref="AZ9:AZ36" si="22">(AV9/AW9)</f>
        <v>0.18518518518518517</v>
      </c>
      <c r="BA9" s="18">
        <f t="shared" ref="BA9:BA36" si="23">AX9+AY9+AZ9</f>
        <v>1</v>
      </c>
      <c r="BB9" s="25">
        <f t="shared" si="5"/>
        <v>0</v>
      </c>
      <c r="BC9" s="25">
        <f t="shared" si="6"/>
        <v>30</v>
      </c>
      <c r="BD9" s="25">
        <f t="shared" si="7"/>
        <v>3</v>
      </c>
      <c r="BE9" s="26">
        <f t="shared" si="8"/>
        <v>0</v>
      </c>
      <c r="BF9" s="26">
        <f t="shared" si="9"/>
        <v>6.481481481481477E-2</v>
      </c>
      <c r="BG9" s="26">
        <f t="shared" si="10"/>
        <v>-6.4814814814814825E-2</v>
      </c>
    </row>
    <row r="10" spans="1:59" s="1" customFormat="1" ht="30" customHeight="1" outlineLevel="1" x14ac:dyDescent="0.25">
      <c r="A10" s="70">
        <v>3</v>
      </c>
      <c r="B10" s="70" t="s">
        <v>11</v>
      </c>
      <c r="C10" s="14">
        <v>119</v>
      </c>
      <c r="D10" s="97">
        <v>24</v>
      </c>
      <c r="E10" s="97">
        <v>0</v>
      </c>
      <c r="F10" s="97">
        <v>13</v>
      </c>
      <c r="G10" s="9">
        <f t="shared" si="11"/>
        <v>37</v>
      </c>
      <c r="H10" s="77"/>
      <c r="I10" s="97">
        <v>0</v>
      </c>
      <c r="J10" s="97">
        <v>0</v>
      </c>
      <c r="K10" s="77"/>
      <c r="L10" s="77"/>
      <c r="M10" s="97">
        <v>32</v>
      </c>
      <c r="N10" s="9">
        <f t="shared" si="12"/>
        <v>32</v>
      </c>
      <c r="O10" s="12">
        <f>C10+G10+N10</f>
        <v>188</v>
      </c>
      <c r="P10" s="11">
        <f t="shared" si="0"/>
        <v>0.63297872340425532</v>
      </c>
      <c r="Q10" s="11">
        <f t="shared" si="1"/>
        <v>0.19680851063829788</v>
      </c>
      <c r="R10" s="11">
        <f t="shared" si="13"/>
        <v>0.1702127659574468</v>
      </c>
      <c r="S10" s="13">
        <f t="shared" si="14"/>
        <v>1</v>
      </c>
      <c r="T10" s="14">
        <v>119</v>
      </c>
      <c r="U10" s="97">
        <v>47</v>
      </c>
      <c r="V10" s="97">
        <v>0</v>
      </c>
      <c r="W10" s="97">
        <v>16</v>
      </c>
      <c r="X10" s="15">
        <f t="shared" si="15"/>
        <v>63</v>
      </c>
      <c r="Y10" s="77"/>
      <c r="Z10" s="97">
        <v>0</v>
      </c>
      <c r="AA10" s="97">
        <v>20</v>
      </c>
      <c r="AB10" s="77"/>
      <c r="AC10" s="77"/>
      <c r="AD10" s="97">
        <v>14</v>
      </c>
      <c r="AE10" s="15">
        <f t="shared" si="16"/>
        <v>34</v>
      </c>
      <c r="AF10" s="12">
        <f>T10+X10+AE10</f>
        <v>216</v>
      </c>
      <c r="AG10" s="11">
        <f t="shared" si="2"/>
        <v>0.55092592592592593</v>
      </c>
      <c r="AH10" s="11">
        <f t="shared" si="3"/>
        <v>0.29166666666666669</v>
      </c>
      <c r="AI10" s="11">
        <f t="shared" si="17"/>
        <v>0.15740740740740741</v>
      </c>
      <c r="AJ10" s="13">
        <f t="shared" si="18"/>
        <v>1</v>
      </c>
      <c r="AK10" s="14">
        <v>120</v>
      </c>
      <c r="AL10" s="97">
        <v>54</v>
      </c>
      <c r="AM10" s="97">
        <v>0</v>
      </c>
      <c r="AN10" s="97">
        <v>15</v>
      </c>
      <c r="AO10" s="64">
        <f t="shared" si="19"/>
        <v>69</v>
      </c>
      <c r="AP10" s="77"/>
      <c r="AQ10" s="97">
        <v>0</v>
      </c>
      <c r="AR10" s="97">
        <v>12</v>
      </c>
      <c r="AS10" s="77"/>
      <c r="AT10" s="77"/>
      <c r="AU10" s="97">
        <v>27</v>
      </c>
      <c r="AV10" s="64">
        <f t="shared" si="20"/>
        <v>39</v>
      </c>
      <c r="AW10" s="12">
        <f>AK10+AO10+AV10</f>
        <v>228</v>
      </c>
      <c r="AX10" s="11">
        <f t="shared" si="4"/>
        <v>0.52631578947368418</v>
      </c>
      <c r="AY10" s="11">
        <f t="shared" si="21"/>
        <v>0.30263157894736842</v>
      </c>
      <c r="AZ10" s="11">
        <f t="shared" si="22"/>
        <v>0.17105263157894737</v>
      </c>
      <c r="BA10" s="18">
        <f t="shared" si="23"/>
        <v>1</v>
      </c>
      <c r="BB10" s="25">
        <f t="shared" si="5"/>
        <v>1</v>
      </c>
      <c r="BC10" s="25">
        <f t="shared" si="6"/>
        <v>32</v>
      </c>
      <c r="BD10" s="25">
        <f t="shared" si="7"/>
        <v>7</v>
      </c>
      <c r="BE10" s="26">
        <f t="shared" si="8"/>
        <v>-0.10666293393057114</v>
      </c>
      <c r="BF10" s="26">
        <f t="shared" si="9"/>
        <v>0.10582306830907054</v>
      </c>
      <c r="BG10" s="26">
        <f t="shared" si="10"/>
        <v>8.3986562150056843E-4</v>
      </c>
    </row>
    <row r="11" spans="1:59" s="1" customFormat="1" ht="30" customHeight="1" outlineLevel="1" x14ac:dyDescent="0.25">
      <c r="A11" s="70">
        <v>4</v>
      </c>
      <c r="B11" s="70" t="s">
        <v>12</v>
      </c>
      <c r="C11" s="14">
        <v>325</v>
      </c>
      <c r="D11" s="97">
        <v>22</v>
      </c>
      <c r="E11" s="97">
        <v>0</v>
      </c>
      <c r="F11" s="97">
        <v>0</v>
      </c>
      <c r="G11" s="9">
        <f t="shared" si="11"/>
        <v>22</v>
      </c>
      <c r="H11" s="77"/>
      <c r="I11" s="97">
        <v>0</v>
      </c>
      <c r="J11" s="97">
        <v>8</v>
      </c>
      <c r="K11" s="77"/>
      <c r="L11" s="77"/>
      <c r="M11" s="97">
        <v>9</v>
      </c>
      <c r="N11" s="9">
        <f t="shared" si="12"/>
        <v>17</v>
      </c>
      <c r="O11" s="12">
        <f>C11+G11+N11</f>
        <v>364</v>
      </c>
      <c r="P11" s="11">
        <f t="shared" si="0"/>
        <v>0.8928571428571429</v>
      </c>
      <c r="Q11" s="11">
        <f t="shared" si="1"/>
        <v>6.043956043956044E-2</v>
      </c>
      <c r="R11" s="11">
        <f t="shared" si="13"/>
        <v>4.6703296703296704E-2</v>
      </c>
      <c r="S11" s="13">
        <f t="shared" si="14"/>
        <v>1</v>
      </c>
      <c r="T11" s="14">
        <v>239</v>
      </c>
      <c r="U11" s="97">
        <v>39</v>
      </c>
      <c r="V11" s="97">
        <v>0</v>
      </c>
      <c r="W11" s="97">
        <v>0</v>
      </c>
      <c r="X11" s="15">
        <f t="shared" si="15"/>
        <v>39</v>
      </c>
      <c r="Y11" s="77"/>
      <c r="Z11" s="97">
        <v>0</v>
      </c>
      <c r="AA11" s="97">
        <v>5</v>
      </c>
      <c r="AB11" s="77"/>
      <c r="AC11" s="77"/>
      <c r="AD11" s="97">
        <v>1</v>
      </c>
      <c r="AE11" s="15">
        <f t="shared" si="16"/>
        <v>6</v>
      </c>
      <c r="AF11" s="12">
        <f>T11+X11+AE11</f>
        <v>284</v>
      </c>
      <c r="AG11" s="11">
        <f t="shared" si="2"/>
        <v>0.84154929577464788</v>
      </c>
      <c r="AH11" s="11">
        <f t="shared" si="3"/>
        <v>0.13732394366197184</v>
      </c>
      <c r="AI11" s="11">
        <f t="shared" si="17"/>
        <v>2.1126760563380281E-2</v>
      </c>
      <c r="AJ11" s="13">
        <f t="shared" si="18"/>
        <v>1</v>
      </c>
      <c r="AK11" s="14">
        <v>241</v>
      </c>
      <c r="AL11" s="97">
        <v>56</v>
      </c>
      <c r="AM11" s="97">
        <v>0</v>
      </c>
      <c r="AN11" s="97">
        <v>0</v>
      </c>
      <c r="AO11" s="64">
        <f t="shared" si="19"/>
        <v>56</v>
      </c>
      <c r="AP11" s="77"/>
      <c r="AQ11" s="97">
        <v>0</v>
      </c>
      <c r="AR11" s="97">
        <v>5</v>
      </c>
      <c r="AS11" s="77"/>
      <c r="AT11" s="77"/>
      <c r="AU11" s="97">
        <v>1</v>
      </c>
      <c r="AV11" s="64">
        <f t="shared" si="20"/>
        <v>6</v>
      </c>
      <c r="AW11" s="12">
        <f>AK11+AO11+AV11</f>
        <v>303</v>
      </c>
      <c r="AX11" s="11">
        <f t="shared" si="4"/>
        <v>0.79537953795379535</v>
      </c>
      <c r="AY11" s="11">
        <f t="shared" si="21"/>
        <v>0.18481848184818481</v>
      </c>
      <c r="AZ11" s="11">
        <f t="shared" si="22"/>
        <v>1.9801980198019802E-2</v>
      </c>
      <c r="BA11" s="18">
        <f t="shared" si="23"/>
        <v>1</v>
      </c>
      <c r="BB11" s="25">
        <f t="shared" si="5"/>
        <v>-84</v>
      </c>
      <c r="BC11" s="25">
        <f t="shared" si="6"/>
        <v>34</v>
      </c>
      <c r="BD11" s="25">
        <f t="shared" si="7"/>
        <v>-11</v>
      </c>
      <c r="BE11" s="26">
        <f t="shared" si="8"/>
        <v>-9.7477604903347559E-2</v>
      </c>
      <c r="BF11" s="26">
        <f t="shared" si="9"/>
        <v>0.12437892140862436</v>
      </c>
      <c r="BG11" s="26">
        <f t="shared" si="10"/>
        <v>-2.6901316505276902E-2</v>
      </c>
    </row>
    <row r="12" spans="1:59" s="41" customFormat="1" ht="30" customHeight="1" x14ac:dyDescent="0.25">
      <c r="A12" s="34"/>
      <c r="B12" s="34" t="s">
        <v>41</v>
      </c>
      <c r="C12" s="42">
        <f>SUM(C8:C11)</f>
        <v>444</v>
      </c>
      <c r="D12" s="42">
        <f t="shared" ref="D12:AW12" si="24">SUM(D8:D11)</f>
        <v>104</v>
      </c>
      <c r="E12" s="42">
        <f t="shared" si="24"/>
        <v>0</v>
      </c>
      <c r="F12" s="42">
        <f t="shared" si="24"/>
        <v>36</v>
      </c>
      <c r="G12" s="37">
        <f t="shared" si="24"/>
        <v>140</v>
      </c>
      <c r="H12" s="78">
        <f t="shared" si="24"/>
        <v>0</v>
      </c>
      <c r="I12" s="42">
        <f t="shared" si="24"/>
        <v>0</v>
      </c>
      <c r="J12" s="42">
        <f t="shared" si="24"/>
        <v>8</v>
      </c>
      <c r="K12" s="78">
        <f t="shared" si="24"/>
        <v>0</v>
      </c>
      <c r="L12" s="78">
        <f t="shared" si="24"/>
        <v>0</v>
      </c>
      <c r="M12" s="42">
        <f t="shared" si="24"/>
        <v>68</v>
      </c>
      <c r="N12" s="37">
        <f t="shared" si="24"/>
        <v>76</v>
      </c>
      <c r="O12" s="62">
        <f t="shared" si="24"/>
        <v>660</v>
      </c>
      <c r="P12" s="38">
        <f t="shared" si="0"/>
        <v>0.67272727272727273</v>
      </c>
      <c r="Q12" s="38">
        <f t="shared" si="1"/>
        <v>0.21212121212121213</v>
      </c>
      <c r="R12" s="38">
        <f>(N12/O12)</f>
        <v>0.11515151515151516</v>
      </c>
      <c r="S12" s="39">
        <f>P12+Q12+R12</f>
        <v>1</v>
      </c>
      <c r="T12" s="42">
        <f t="shared" si="24"/>
        <v>358</v>
      </c>
      <c r="U12" s="42">
        <f t="shared" si="24"/>
        <v>195</v>
      </c>
      <c r="V12" s="42">
        <f t="shared" si="24"/>
        <v>0</v>
      </c>
      <c r="W12" s="42">
        <f t="shared" si="24"/>
        <v>39</v>
      </c>
      <c r="X12" s="67">
        <f t="shared" si="24"/>
        <v>234</v>
      </c>
      <c r="Y12" s="78">
        <f t="shared" si="24"/>
        <v>0</v>
      </c>
      <c r="Z12" s="42">
        <f t="shared" si="24"/>
        <v>0</v>
      </c>
      <c r="AA12" s="42">
        <f t="shared" si="24"/>
        <v>28</v>
      </c>
      <c r="AB12" s="78">
        <f t="shared" si="24"/>
        <v>0</v>
      </c>
      <c r="AC12" s="78">
        <f t="shared" si="24"/>
        <v>0</v>
      </c>
      <c r="AD12" s="42">
        <f t="shared" si="24"/>
        <v>75</v>
      </c>
      <c r="AE12" s="67">
        <f t="shared" si="24"/>
        <v>103</v>
      </c>
      <c r="AF12" s="62">
        <f t="shared" si="24"/>
        <v>695</v>
      </c>
      <c r="AG12" s="38">
        <f t="shared" si="2"/>
        <v>0.51510791366906472</v>
      </c>
      <c r="AH12" s="38">
        <f t="shared" si="3"/>
        <v>0.33669064748201438</v>
      </c>
      <c r="AI12" s="38">
        <f>(AE12/AF12)</f>
        <v>0.14820143884892087</v>
      </c>
      <c r="AJ12" s="39">
        <f>AG12+AH12+AI12</f>
        <v>1</v>
      </c>
      <c r="AK12" s="42">
        <f t="shared" si="24"/>
        <v>361</v>
      </c>
      <c r="AL12" s="42">
        <f t="shared" si="24"/>
        <v>231</v>
      </c>
      <c r="AM12" s="42">
        <f t="shared" si="24"/>
        <v>0</v>
      </c>
      <c r="AN12" s="42">
        <f t="shared" si="24"/>
        <v>38</v>
      </c>
      <c r="AO12" s="65">
        <f t="shared" si="24"/>
        <v>269</v>
      </c>
      <c r="AP12" s="78">
        <f t="shared" si="24"/>
        <v>0</v>
      </c>
      <c r="AQ12" s="42">
        <f t="shared" si="24"/>
        <v>0</v>
      </c>
      <c r="AR12" s="42">
        <f t="shared" si="24"/>
        <v>17</v>
      </c>
      <c r="AS12" s="78">
        <f t="shared" si="24"/>
        <v>0</v>
      </c>
      <c r="AT12" s="78">
        <f t="shared" si="24"/>
        <v>0</v>
      </c>
      <c r="AU12" s="42">
        <f t="shared" si="24"/>
        <v>58</v>
      </c>
      <c r="AV12" s="65">
        <f t="shared" si="24"/>
        <v>75</v>
      </c>
      <c r="AW12" s="62">
        <f t="shared" si="24"/>
        <v>705</v>
      </c>
      <c r="AX12" s="38">
        <f t="shared" si="4"/>
        <v>0.51205673758865244</v>
      </c>
      <c r="AY12" s="38">
        <f t="shared" si="21"/>
        <v>0.38156028368794326</v>
      </c>
      <c r="AZ12" s="38">
        <f>(AP12/AX12)</f>
        <v>0</v>
      </c>
      <c r="BA12" s="40">
        <f>AX12+AY12+AZ12</f>
        <v>0.8936170212765957</v>
      </c>
      <c r="BB12" s="35">
        <f t="shared" si="5"/>
        <v>-83</v>
      </c>
      <c r="BC12" s="35">
        <f t="shared" si="6"/>
        <v>129</v>
      </c>
      <c r="BD12" s="35">
        <f t="shared" si="7"/>
        <v>-1</v>
      </c>
      <c r="BE12" s="36">
        <f t="shared" si="8"/>
        <v>-0.16067053513862029</v>
      </c>
      <c r="BF12" s="36">
        <f t="shared" si="9"/>
        <v>0.16943907156673113</v>
      </c>
      <c r="BG12" s="36">
        <f t="shared" si="10"/>
        <v>-0.11515151515151516</v>
      </c>
    </row>
    <row r="13" spans="1:59" s="1" customFormat="1" ht="30" customHeight="1" outlineLevel="1" x14ac:dyDescent="0.25">
      <c r="A13" s="70">
        <v>5</v>
      </c>
      <c r="B13" s="70" t="s">
        <v>17</v>
      </c>
      <c r="C13" s="14">
        <v>132</v>
      </c>
      <c r="D13" s="97">
        <v>9</v>
      </c>
      <c r="E13" s="97">
        <v>0</v>
      </c>
      <c r="F13" s="97">
        <v>283</v>
      </c>
      <c r="G13" s="9">
        <f t="shared" si="11"/>
        <v>292</v>
      </c>
      <c r="H13" s="77"/>
      <c r="I13" s="97">
        <v>0</v>
      </c>
      <c r="J13" s="97">
        <v>191</v>
      </c>
      <c r="K13" s="77"/>
      <c r="L13" s="77"/>
      <c r="M13" s="97">
        <v>621</v>
      </c>
      <c r="N13" s="9">
        <f t="shared" si="12"/>
        <v>812</v>
      </c>
      <c r="O13" s="12">
        <f>C13+G13+N13</f>
        <v>1236</v>
      </c>
      <c r="P13" s="11">
        <f t="shared" si="0"/>
        <v>0.10679611650485436</v>
      </c>
      <c r="Q13" s="11">
        <f t="shared" si="1"/>
        <v>0.23624595469255663</v>
      </c>
      <c r="R13" s="11">
        <f t="shared" si="13"/>
        <v>0.65695792880258896</v>
      </c>
      <c r="S13" s="13">
        <f t="shared" si="14"/>
        <v>1</v>
      </c>
      <c r="T13" s="14">
        <v>180</v>
      </c>
      <c r="U13" s="97">
        <v>58</v>
      </c>
      <c r="V13" s="97">
        <v>0</v>
      </c>
      <c r="W13" s="97">
        <v>357</v>
      </c>
      <c r="X13" s="15">
        <f t="shared" si="15"/>
        <v>415</v>
      </c>
      <c r="Y13" s="77"/>
      <c r="Z13" s="97">
        <v>0</v>
      </c>
      <c r="AA13" s="97">
        <v>266</v>
      </c>
      <c r="AB13" s="77"/>
      <c r="AC13" s="77"/>
      <c r="AD13" s="97">
        <v>573</v>
      </c>
      <c r="AE13" s="15">
        <f t="shared" si="16"/>
        <v>839</v>
      </c>
      <c r="AF13" s="12">
        <f>T13+X13+AE13</f>
        <v>1434</v>
      </c>
      <c r="AG13" s="11">
        <f t="shared" si="2"/>
        <v>0.12552301255230125</v>
      </c>
      <c r="AH13" s="11">
        <f t="shared" si="3"/>
        <v>0.2894002789400279</v>
      </c>
      <c r="AI13" s="11">
        <f t="shared" si="17"/>
        <v>0.58507670850767091</v>
      </c>
      <c r="AJ13" s="13">
        <f t="shared" si="18"/>
        <v>1</v>
      </c>
      <c r="AK13" s="14">
        <v>181</v>
      </c>
      <c r="AL13" s="97">
        <v>66</v>
      </c>
      <c r="AM13" s="97">
        <v>0</v>
      </c>
      <c r="AN13" s="97">
        <v>357</v>
      </c>
      <c r="AO13" s="64">
        <f t="shared" si="19"/>
        <v>423</v>
      </c>
      <c r="AP13" s="77"/>
      <c r="AQ13" s="97">
        <v>0</v>
      </c>
      <c r="AR13" s="97">
        <v>266</v>
      </c>
      <c r="AS13" s="77"/>
      <c r="AT13" s="77"/>
      <c r="AU13" s="97">
        <v>585</v>
      </c>
      <c r="AV13" s="64">
        <f t="shared" si="20"/>
        <v>851</v>
      </c>
      <c r="AW13" s="12">
        <f>AK13+AO13+AV13</f>
        <v>1455</v>
      </c>
      <c r="AX13" s="11">
        <f t="shared" si="4"/>
        <v>0.12439862542955327</v>
      </c>
      <c r="AY13" s="11">
        <f t="shared" si="21"/>
        <v>0.2907216494845361</v>
      </c>
      <c r="AZ13" s="11">
        <f>(AP13/AX13)</f>
        <v>0</v>
      </c>
      <c r="BA13" s="18">
        <f t="shared" si="23"/>
        <v>0.41512027491408937</v>
      </c>
      <c r="BB13" s="25">
        <f t="shared" si="5"/>
        <v>49</v>
      </c>
      <c r="BC13" s="25">
        <f t="shared" si="6"/>
        <v>131</v>
      </c>
      <c r="BD13" s="25">
        <f t="shared" si="7"/>
        <v>39</v>
      </c>
      <c r="BE13" s="26">
        <f t="shared" si="8"/>
        <v>1.7602508924698904E-2</v>
      </c>
      <c r="BF13" s="26">
        <f t="shared" si="9"/>
        <v>5.4475694791979473E-2</v>
      </c>
      <c r="BG13" s="26">
        <f t="shared" si="10"/>
        <v>-0.65695792880258896</v>
      </c>
    </row>
    <row r="14" spans="1:59" s="1" customFormat="1" ht="30" customHeight="1" outlineLevel="1" x14ac:dyDescent="0.25">
      <c r="A14" s="70">
        <v>6</v>
      </c>
      <c r="B14" s="70" t="s">
        <v>18</v>
      </c>
      <c r="C14" s="14">
        <v>232</v>
      </c>
      <c r="D14" s="97">
        <v>130</v>
      </c>
      <c r="E14" s="97">
        <v>20</v>
      </c>
      <c r="F14" s="97">
        <v>78</v>
      </c>
      <c r="G14" s="9">
        <f t="shared" si="11"/>
        <v>228</v>
      </c>
      <c r="H14" s="77"/>
      <c r="I14" s="97">
        <v>0</v>
      </c>
      <c r="J14" s="97">
        <v>11</v>
      </c>
      <c r="K14" s="77"/>
      <c r="L14" s="77"/>
      <c r="M14" s="97">
        <v>78</v>
      </c>
      <c r="N14" s="9">
        <f t="shared" si="12"/>
        <v>89</v>
      </c>
      <c r="O14" s="12">
        <f>C14+G14+N14</f>
        <v>549</v>
      </c>
      <c r="P14" s="11">
        <f t="shared" si="0"/>
        <v>0.42258652094717669</v>
      </c>
      <c r="Q14" s="11">
        <f t="shared" si="1"/>
        <v>0.41530054644808745</v>
      </c>
      <c r="R14" s="11">
        <f t="shared" si="13"/>
        <v>0.16211293260473589</v>
      </c>
      <c r="S14" s="13">
        <f t="shared" si="14"/>
        <v>1</v>
      </c>
      <c r="T14" s="14">
        <v>216</v>
      </c>
      <c r="U14" s="97">
        <v>90</v>
      </c>
      <c r="V14" s="97">
        <v>20</v>
      </c>
      <c r="W14" s="97">
        <v>87</v>
      </c>
      <c r="X14" s="15">
        <f t="shared" si="15"/>
        <v>197</v>
      </c>
      <c r="Y14" s="77"/>
      <c r="Z14" s="97">
        <v>0</v>
      </c>
      <c r="AA14" s="97">
        <v>14</v>
      </c>
      <c r="AB14" s="77"/>
      <c r="AC14" s="77"/>
      <c r="AD14" s="97">
        <v>88</v>
      </c>
      <c r="AE14" s="15">
        <f t="shared" si="16"/>
        <v>102</v>
      </c>
      <c r="AF14" s="12">
        <f>T14+X14+AE14</f>
        <v>515</v>
      </c>
      <c r="AG14" s="11">
        <f t="shared" si="2"/>
        <v>0.41941747572815535</v>
      </c>
      <c r="AH14" s="11">
        <f t="shared" si="3"/>
        <v>0.3825242718446602</v>
      </c>
      <c r="AI14" s="11">
        <f t="shared" si="17"/>
        <v>0.19805825242718447</v>
      </c>
      <c r="AJ14" s="13">
        <f t="shared" si="18"/>
        <v>1</v>
      </c>
      <c r="AK14" s="14">
        <v>216</v>
      </c>
      <c r="AL14" s="97">
        <v>94</v>
      </c>
      <c r="AM14" s="97">
        <v>20</v>
      </c>
      <c r="AN14" s="97">
        <v>87</v>
      </c>
      <c r="AO14" s="64">
        <f t="shared" si="19"/>
        <v>201</v>
      </c>
      <c r="AP14" s="77"/>
      <c r="AQ14" s="97">
        <v>0</v>
      </c>
      <c r="AR14" s="97">
        <v>15</v>
      </c>
      <c r="AS14" s="77"/>
      <c r="AT14" s="77"/>
      <c r="AU14" s="97">
        <v>88</v>
      </c>
      <c r="AV14" s="64">
        <f t="shared" si="20"/>
        <v>103</v>
      </c>
      <c r="AW14" s="12">
        <f>AK14+AO14+AV14</f>
        <v>520</v>
      </c>
      <c r="AX14" s="11">
        <f t="shared" si="4"/>
        <v>0.41538461538461541</v>
      </c>
      <c r="AY14" s="11">
        <f t="shared" si="21"/>
        <v>0.38653846153846155</v>
      </c>
      <c r="AZ14" s="11">
        <f t="shared" si="22"/>
        <v>0.19807692307692307</v>
      </c>
      <c r="BA14" s="18">
        <f t="shared" si="23"/>
        <v>1</v>
      </c>
      <c r="BB14" s="25">
        <f t="shared" si="5"/>
        <v>-16</v>
      </c>
      <c r="BC14" s="25">
        <f t="shared" si="6"/>
        <v>-27</v>
      </c>
      <c r="BD14" s="25">
        <f t="shared" si="7"/>
        <v>14</v>
      </c>
      <c r="BE14" s="26">
        <f t="shared" si="8"/>
        <v>-7.2019055625612838E-3</v>
      </c>
      <c r="BF14" s="26">
        <f t="shared" si="9"/>
        <v>-2.8762084909625896E-2</v>
      </c>
      <c r="BG14" s="26">
        <f t="shared" si="10"/>
        <v>3.5963990472187179E-2</v>
      </c>
    </row>
    <row r="15" spans="1:59" s="1" customFormat="1" ht="30" customHeight="1" outlineLevel="1" x14ac:dyDescent="0.25">
      <c r="A15" s="70">
        <v>7</v>
      </c>
      <c r="B15" s="70" t="s">
        <v>19</v>
      </c>
      <c r="C15" s="14">
        <v>412</v>
      </c>
      <c r="D15" s="97">
        <v>6</v>
      </c>
      <c r="E15" s="97">
        <v>0</v>
      </c>
      <c r="F15" s="97">
        <v>50</v>
      </c>
      <c r="G15" s="9">
        <f t="shared" si="11"/>
        <v>56</v>
      </c>
      <c r="H15" s="77"/>
      <c r="I15" s="97">
        <v>0</v>
      </c>
      <c r="J15" s="97">
        <v>2</v>
      </c>
      <c r="K15" s="77"/>
      <c r="L15" s="77"/>
      <c r="M15" s="97">
        <v>30</v>
      </c>
      <c r="N15" s="9">
        <f t="shared" si="12"/>
        <v>32</v>
      </c>
      <c r="O15" s="12">
        <f>C15+G15+N15</f>
        <v>500</v>
      </c>
      <c r="P15" s="11">
        <f t="shared" si="0"/>
        <v>0.82399999999999995</v>
      </c>
      <c r="Q15" s="11">
        <f t="shared" si="1"/>
        <v>0.112</v>
      </c>
      <c r="R15" s="11">
        <f t="shared" si="13"/>
        <v>6.4000000000000001E-2</v>
      </c>
      <c r="S15" s="13">
        <f t="shared" si="14"/>
        <v>1</v>
      </c>
      <c r="T15" s="14">
        <v>369</v>
      </c>
      <c r="U15" s="97">
        <v>30</v>
      </c>
      <c r="V15" s="97">
        <v>0</v>
      </c>
      <c r="W15" s="97">
        <v>80</v>
      </c>
      <c r="X15" s="15">
        <f t="shared" si="15"/>
        <v>110</v>
      </c>
      <c r="Y15" s="77"/>
      <c r="Z15" s="97">
        <v>0</v>
      </c>
      <c r="AA15" s="97">
        <v>18</v>
      </c>
      <c r="AB15" s="77"/>
      <c r="AC15" s="77"/>
      <c r="AD15" s="97">
        <v>15</v>
      </c>
      <c r="AE15" s="15">
        <f t="shared" si="16"/>
        <v>33</v>
      </c>
      <c r="AF15" s="12">
        <f>T15+X15+AE15</f>
        <v>512</v>
      </c>
      <c r="AG15" s="11">
        <f t="shared" si="2"/>
        <v>0.720703125</v>
      </c>
      <c r="AH15" s="11">
        <f t="shared" si="3"/>
        <v>0.21484375</v>
      </c>
      <c r="AI15" s="11">
        <f t="shared" si="17"/>
        <v>6.4453125E-2</v>
      </c>
      <c r="AJ15" s="13">
        <f t="shared" si="18"/>
        <v>1</v>
      </c>
      <c r="AK15" s="14">
        <v>373</v>
      </c>
      <c r="AL15" s="97">
        <v>21</v>
      </c>
      <c r="AM15" s="97">
        <v>0</v>
      </c>
      <c r="AN15" s="97">
        <v>80</v>
      </c>
      <c r="AO15" s="64">
        <f t="shared" si="19"/>
        <v>101</v>
      </c>
      <c r="AP15" s="77"/>
      <c r="AQ15" s="97">
        <v>0</v>
      </c>
      <c r="AR15" s="97">
        <v>3</v>
      </c>
      <c r="AS15" s="77"/>
      <c r="AT15" s="77"/>
      <c r="AU15" s="97">
        <v>15</v>
      </c>
      <c r="AV15" s="64">
        <f t="shared" si="20"/>
        <v>18</v>
      </c>
      <c r="AW15" s="12">
        <f>AK15+AO15+AV15</f>
        <v>492</v>
      </c>
      <c r="AX15" s="11">
        <f t="shared" si="4"/>
        <v>0.75813008130081305</v>
      </c>
      <c r="AY15" s="11">
        <f t="shared" si="21"/>
        <v>0.20528455284552846</v>
      </c>
      <c r="AZ15" s="11">
        <f t="shared" si="22"/>
        <v>3.6585365853658534E-2</v>
      </c>
      <c r="BA15" s="18">
        <f t="shared" si="23"/>
        <v>1</v>
      </c>
      <c r="BB15" s="25">
        <f t="shared" si="5"/>
        <v>-39</v>
      </c>
      <c r="BC15" s="25">
        <f t="shared" si="6"/>
        <v>45</v>
      </c>
      <c r="BD15" s="25">
        <f t="shared" si="7"/>
        <v>-14</v>
      </c>
      <c r="BE15" s="26">
        <f t="shared" si="8"/>
        <v>-6.5869918699186902E-2</v>
      </c>
      <c r="BF15" s="26">
        <f t="shared" si="9"/>
        <v>9.3284552845528459E-2</v>
      </c>
      <c r="BG15" s="26">
        <f t="shared" si="10"/>
        <v>-2.7414634146341467E-2</v>
      </c>
    </row>
    <row r="16" spans="1:59" s="1" customFormat="1" ht="30" customHeight="1" outlineLevel="1" x14ac:dyDescent="0.25">
      <c r="A16" s="70">
        <v>8</v>
      </c>
      <c r="B16" s="70" t="s">
        <v>20</v>
      </c>
      <c r="C16" s="14">
        <v>108</v>
      </c>
      <c r="D16" s="97">
        <v>26</v>
      </c>
      <c r="E16" s="97">
        <v>0</v>
      </c>
      <c r="F16" s="97">
        <v>0</v>
      </c>
      <c r="G16" s="9">
        <f t="shared" si="11"/>
        <v>26</v>
      </c>
      <c r="H16" s="77"/>
      <c r="I16" s="97">
        <v>0</v>
      </c>
      <c r="J16" s="97">
        <v>0</v>
      </c>
      <c r="K16" s="77"/>
      <c r="L16" s="77"/>
      <c r="M16" s="97">
        <v>21</v>
      </c>
      <c r="N16" s="9">
        <f t="shared" si="12"/>
        <v>21</v>
      </c>
      <c r="O16" s="12">
        <f>C16+G16+N16</f>
        <v>155</v>
      </c>
      <c r="P16" s="11">
        <f t="shared" si="0"/>
        <v>0.6967741935483871</v>
      </c>
      <c r="Q16" s="11">
        <f t="shared" si="1"/>
        <v>0.16774193548387098</v>
      </c>
      <c r="R16" s="11">
        <f t="shared" si="13"/>
        <v>0.13548387096774195</v>
      </c>
      <c r="S16" s="13">
        <f t="shared" si="14"/>
        <v>1</v>
      </c>
      <c r="T16" s="14">
        <v>107</v>
      </c>
      <c r="U16" s="97">
        <v>61</v>
      </c>
      <c r="V16" s="97">
        <v>0</v>
      </c>
      <c r="W16" s="97">
        <v>0</v>
      </c>
      <c r="X16" s="15">
        <f t="shared" si="15"/>
        <v>61</v>
      </c>
      <c r="Y16" s="77"/>
      <c r="Z16" s="97">
        <v>0</v>
      </c>
      <c r="AA16" s="97">
        <v>0</v>
      </c>
      <c r="AB16" s="77"/>
      <c r="AC16" s="77"/>
      <c r="AD16" s="97">
        <v>21</v>
      </c>
      <c r="AE16" s="15">
        <f t="shared" si="16"/>
        <v>21</v>
      </c>
      <c r="AF16" s="12">
        <f>T16+X16+AE16</f>
        <v>189</v>
      </c>
      <c r="AG16" s="11">
        <f t="shared" si="2"/>
        <v>0.56613756613756616</v>
      </c>
      <c r="AH16" s="11">
        <f t="shared" si="3"/>
        <v>0.32275132275132273</v>
      </c>
      <c r="AI16" s="11">
        <f t="shared" si="17"/>
        <v>0.1111111111111111</v>
      </c>
      <c r="AJ16" s="13">
        <f t="shared" si="18"/>
        <v>1</v>
      </c>
      <c r="AK16" s="14">
        <v>107</v>
      </c>
      <c r="AL16" s="97">
        <v>80</v>
      </c>
      <c r="AM16" s="97">
        <v>0</v>
      </c>
      <c r="AN16" s="97">
        <v>0</v>
      </c>
      <c r="AO16" s="64">
        <f t="shared" si="19"/>
        <v>80</v>
      </c>
      <c r="AP16" s="77"/>
      <c r="AQ16" s="97">
        <v>0</v>
      </c>
      <c r="AR16" s="97">
        <v>0</v>
      </c>
      <c r="AS16" s="77"/>
      <c r="AT16" s="77"/>
      <c r="AU16" s="97">
        <v>21</v>
      </c>
      <c r="AV16" s="64">
        <f t="shared" si="20"/>
        <v>21</v>
      </c>
      <c r="AW16" s="12">
        <f>AK16+AO16+AV16</f>
        <v>208</v>
      </c>
      <c r="AX16" s="11">
        <f t="shared" si="4"/>
        <v>0.51442307692307687</v>
      </c>
      <c r="AY16" s="11">
        <f t="shared" si="21"/>
        <v>0.38461538461538464</v>
      </c>
      <c r="AZ16" s="11">
        <f t="shared" si="22"/>
        <v>0.10096153846153846</v>
      </c>
      <c r="BA16" s="18">
        <f t="shared" si="23"/>
        <v>0.99999999999999989</v>
      </c>
      <c r="BB16" s="25">
        <f t="shared" si="5"/>
        <v>-1</v>
      </c>
      <c r="BC16" s="25">
        <f t="shared" si="6"/>
        <v>54</v>
      </c>
      <c r="BD16" s="25">
        <f t="shared" si="7"/>
        <v>0</v>
      </c>
      <c r="BE16" s="26">
        <f t="shared" si="8"/>
        <v>-0.18235111662531023</v>
      </c>
      <c r="BF16" s="26">
        <f t="shared" si="9"/>
        <v>0.21687344913151366</v>
      </c>
      <c r="BG16" s="26">
        <f t="shared" si="10"/>
        <v>-3.4522332506203485E-2</v>
      </c>
    </row>
    <row r="17" spans="1:59" s="41" customFormat="1" ht="30" customHeight="1" x14ac:dyDescent="0.25">
      <c r="A17" s="34"/>
      <c r="B17" s="34" t="s">
        <v>42</v>
      </c>
      <c r="C17" s="42">
        <f>SUM(C13:C16)</f>
        <v>884</v>
      </c>
      <c r="D17" s="42">
        <f t="shared" ref="D17:AW17" si="25">SUM(D13:D16)</f>
        <v>171</v>
      </c>
      <c r="E17" s="42">
        <f t="shared" si="25"/>
        <v>20</v>
      </c>
      <c r="F17" s="42">
        <f t="shared" si="25"/>
        <v>411</v>
      </c>
      <c r="G17" s="37">
        <f t="shared" si="25"/>
        <v>602</v>
      </c>
      <c r="H17" s="78">
        <f t="shared" si="25"/>
        <v>0</v>
      </c>
      <c r="I17" s="42">
        <f t="shared" si="25"/>
        <v>0</v>
      </c>
      <c r="J17" s="42">
        <f t="shared" si="25"/>
        <v>204</v>
      </c>
      <c r="K17" s="78">
        <f t="shared" si="25"/>
        <v>0</v>
      </c>
      <c r="L17" s="78">
        <f t="shared" si="25"/>
        <v>0</v>
      </c>
      <c r="M17" s="42">
        <f t="shared" si="25"/>
        <v>750</v>
      </c>
      <c r="N17" s="37">
        <f t="shared" si="25"/>
        <v>954</v>
      </c>
      <c r="O17" s="62">
        <f t="shared" si="25"/>
        <v>2440</v>
      </c>
      <c r="P17" s="38">
        <f t="shared" si="0"/>
        <v>0.36229508196721311</v>
      </c>
      <c r="Q17" s="38">
        <f t="shared" si="1"/>
        <v>0.24672131147540985</v>
      </c>
      <c r="R17" s="38">
        <f t="shared" si="13"/>
        <v>0.39098360655737707</v>
      </c>
      <c r="S17" s="39">
        <f t="shared" si="14"/>
        <v>1</v>
      </c>
      <c r="T17" s="42">
        <f t="shared" si="25"/>
        <v>872</v>
      </c>
      <c r="U17" s="42">
        <f t="shared" si="25"/>
        <v>239</v>
      </c>
      <c r="V17" s="42">
        <f t="shared" si="25"/>
        <v>20</v>
      </c>
      <c r="W17" s="42">
        <f t="shared" si="25"/>
        <v>524</v>
      </c>
      <c r="X17" s="67">
        <f t="shared" si="25"/>
        <v>783</v>
      </c>
      <c r="Y17" s="78">
        <f t="shared" si="25"/>
        <v>0</v>
      </c>
      <c r="Z17" s="42">
        <f t="shared" si="25"/>
        <v>0</v>
      </c>
      <c r="AA17" s="42">
        <f t="shared" si="25"/>
        <v>298</v>
      </c>
      <c r="AB17" s="78">
        <f t="shared" si="25"/>
        <v>0</v>
      </c>
      <c r="AC17" s="78">
        <f t="shared" si="25"/>
        <v>0</v>
      </c>
      <c r="AD17" s="42">
        <f t="shared" si="25"/>
        <v>697</v>
      </c>
      <c r="AE17" s="67">
        <f t="shared" si="25"/>
        <v>995</v>
      </c>
      <c r="AF17" s="62">
        <f t="shared" si="25"/>
        <v>2650</v>
      </c>
      <c r="AG17" s="38">
        <f t="shared" si="2"/>
        <v>0.32905660377358492</v>
      </c>
      <c r="AH17" s="38">
        <f t="shared" si="3"/>
        <v>0.29547169811320756</v>
      </c>
      <c r="AI17" s="38">
        <f t="shared" si="17"/>
        <v>0.37547169811320757</v>
      </c>
      <c r="AJ17" s="39">
        <f t="shared" si="18"/>
        <v>1</v>
      </c>
      <c r="AK17" s="42">
        <f t="shared" si="25"/>
        <v>877</v>
      </c>
      <c r="AL17" s="42">
        <f t="shared" si="25"/>
        <v>261</v>
      </c>
      <c r="AM17" s="42">
        <f t="shared" si="25"/>
        <v>20</v>
      </c>
      <c r="AN17" s="42">
        <f t="shared" si="25"/>
        <v>524</v>
      </c>
      <c r="AO17" s="65">
        <f t="shared" si="25"/>
        <v>805</v>
      </c>
      <c r="AP17" s="78">
        <f t="shared" si="25"/>
        <v>0</v>
      </c>
      <c r="AQ17" s="42">
        <f t="shared" si="25"/>
        <v>0</v>
      </c>
      <c r="AR17" s="42">
        <f t="shared" si="25"/>
        <v>284</v>
      </c>
      <c r="AS17" s="78">
        <f t="shared" si="25"/>
        <v>0</v>
      </c>
      <c r="AT17" s="78">
        <f t="shared" si="25"/>
        <v>0</v>
      </c>
      <c r="AU17" s="42">
        <f t="shared" si="25"/>
        <v>709</v>
      </c>
      <c r="AV17" s="65">
        <f t="shared" si="25"/>
        <v>993</v>
      </c>
      <c r="AW17" s="62">
        <f t="shared" si="25"/>
        <v>2675</v>
      </c>
      <c r="AX17" s="38">
        <f t="shared" si="4"/>
        <v>0.32785046728971962</v>
      </c>
      <c r="AY17" s="38">
        <f t="shared" si="21"/>
        <v>0.30093457943925234</v>
      </c>
      <c r="AZ17" s="38">
        <f>(AP17/AX17)</f>
        <v>0</v>
      </c>
      <c r="BA17" s="40">
        <f t="shared" si="23"/>
        <v>0.62878504672897195</v>
      </c>
      <c r="BB17" s="35">
        <f t="shared" si="5"/>
        <v>-7</v>
      </c>
      <c r="BC17" s="35">
        <f t="shared" si="6"/>
        <v>203</v>
      </c>
      <c r="BD17" s="35">
        <f t="shared" si="7"/>
        <v>39</v>
      </c>
      <c r="BE17" s="36">
        <f t="shared" si="8"/>
        <v>-3.444461467749349E-2</v>
      </c>
      <c r="BF17" s="36">
        <f t="shared" si="9"/>
        <v>5.4213267963842487E-2</v>
      </c>
      <c r="BG17" s="36">
        <f t="shared" si="10"/>
        <v>-0.39098360655737707</v>
      </c>
    </row>
    <row r="18" spans="1:59" s="1" customFormat="1" ht="30" customHeight="1" outlineLevel="1" x14ac:dyDescent="0.25">
      <c r="A18" s="70">
        <v>9</v>
      </c>
      <c r="B18" s="70" t="s">
        <v>21</v>
      </c>
      <c r="C18" s="14">
        <v>0</v>
      </c>
      <c r="D18" s="97">
        <v>35</v>
      </c>
      <c r="E18" s="97">
        <v>0</v>
      </c>
      <c r="F18" s="97">
        <v>0</v>
      </c>
      <c r="G18" s="9">
        <f t="shared" si="11"/>
        <v>35</v>
      </c>
      <c r="H18" s="77"/>
      <c r="I18" s="97">
        <v>0</v>
      </c>
      <c r="J18" s="97">
        <v>0</v>
      </c>
      <c r="K18" s="77"/>
      <c r="L18" s="77"/>
      <c r="M18" s="97">
        <v>13</v>
      </c>
      <c r="N18" s="9">
        <f t="shared" si="12"/>
        <v>13</v>
      </c>
      <c r="O18" s="12">
        <f>C18+G18+N18</f>
        <v>48</v>
      </c>
      <c r="P18" s="11">
        <f t="shared" si="0"/>
        <v>0</v>
      </c>
      <c r="Q18" s="11">
        <f t="shared" si="1"/>
        <v>0.72916666666666663</v>
      </c>
      <c r="R18" s="11">
        <f t="shared" si="13"/>
        <v>0.27083333333333331</v>
      </c>
      <c r="S18" s="13">
        <f t="shared" si="14"/>
        <v>1</v>
      </c>
      <c r="T18" s="14">
        <v>0</v>
      </c>
      <c r="U18" s="97">
        <v>63</v>
      </c>
      <c r="V18" s="97">
        <v>0</v>
      </c>
      <c r="W18" s="97">
        <v>0</v>
      </c>
      <c r="X18" s="15">
        <f t="shared" si="15"/>
        <v>63</v>
      </c>
      <c r="Y18" s="77"/>
      <c r="Z18" s="97">
        <v>0</v>
      </c>
      <c r="AA18" s="97">
        <v>0</v>
      </c>
      <c r="AB18" s="77"/>
      <c r="AC18" s="77"/>
      <c r="AD18" s="97">
        <v>10</v>
      </c>
      <c r="AE18" s="15">
        <f t="shared" si="16"/>
        <v>10</v>
      </c>
      <c r="AF18" s="12">
        <f>T18+X18+AE18</f>
        <v>73</v>
      </c>
      <c r="AG18" s="11">
        <f t="shared" si="2"/>
        <v>0</v>
      </c>
      <c r="AH18" s="11">
        <f t="shared" si="3"/>
        <v>0.86301369863013699</v>
      </c>
      <c r="AI18" s="11">
        <f t="shared" si="17"/>
        <v>0.13698630136986301</v>
      </c>
      <c r="AJ18" s="13">
        <f t="shared" si="18"/>
        <v>1</v>
      </c>
      <c r="AK18" s="14">
        <v>23</v>
      </c>
      <c r="AL18" s="97">
        <v>65</v>
      </c>
      <c r="AM18" s="97">
        <v>0</v>
      </c>
      <c r="AN18" s="97">
        <v>0</v>
      </c>
      <c r="AO18" s="64">
        <f t="shared" si="19"/>
        <v>65</v>
      </c>
      <c r="AP18" s="77"/>
      <c r="AQ18" s="97">
        <v>0</v>
      </c>
      <c r="AR18" s="97">
        <v>3</v>
      </c>
      <c r="AS18" s="77"/>
      <c r="AT18" s="77"/>
      <c r="AU18" s="97">
        <v>14</v>
      </c>
      <c r="AV18" s="64">
        <f t="shared" si="20"/>
        <v>17</v>
      </c>
      <c r="AW18" s="12">
        <f>AK18+AO18+AV18</f>
        <v>105</v>
      </c>
      <c r="AX18" s="11">
        <f t="shared" si="4"/>
        <v>0.21904761904761905</v>
      </c>
      <c r="AY18" s="11">
        <f t="shared" si="21"/>
        <v>0.61904761904761907</v>
      </c>
      <c r="AZ18" s="11">
        <f t="shared" si="22"/>
        <v>0.16190476190476191</v>
      </c>
      <c r="BA18" s="18">
        <f t="shared" si="23"/>
        <v>1</v>
      </c>
      <c r="BB18" s="25">
        <f t="shared" si="5"/>
        <v>23</v>
      </c>
      <c r="BC18" s="25">
        <f t="shared" si="6"/>
        <v>30</v>
      </c>
      <c r="BD18" s="25">
        <f t="shared" si="7"/>
        <v>4</v>
      </c>
      <c r="BE18" s="26">
        <f t="shared" si="8"/>
        <v>0.21904761904761905</v>
      </c>
      <c r="BF18" s="26">
        <f t="shared" si="9"/>
        <v>-0.11011904761904756</v>
      </c>
      <c r="BG18" s="26">
        <f t="shared" si="10"/>
        <v>-0.1089285714285714</v>
      </c>
    </row>
    <row r="19" spans="1:59" s="1" customFormat="1" ht="30" customHeight="1" outlineLevel="1" x14ac:dyDescent="0.25">
      <c r="A19" s="70">
        <v>10</v>
      </c>
      <c r="B19" s="70" t="s">
        <v>22</v>
      </c>
      <c r="C19" s="14">
        <v>0</v>
      </c>
      <c r="D19" s="97">
        <v>10</v>
      </c>
      <c r="E19" s="97">
        <v>19</v>
      </c>
      <c r="F19" s="97">
        <v>0</v>
      </c>
      <c r="G19" s="9">
        <f t="shared" si="11"/>
        <v>29</v>
      </c>
      <c r="H19" s="77"/>
      <c r="I19" s="97">
        <v>0</v>
      </c>
      <c r="J19" s="97">
        <v>0</v>
      </c>
      <c r="K19" s="77"/>
      <c r="L19" s="77"/>
      <c r="M19" s="97">
        <v>0</v>
      </c>
      <c r="N19" s="9">
        <f t="shared" si="12"/>
        <v>0</v>
      </c>
      <c r="O19" s="12">
        <f>C19+G19+N19</f>
        <v>29</v>
      </c>
      <c r="P19" s="11">
        <f t="shared" si="0"/>
        <v>0</v>
      </c>
      <c r="Q19" s="11">
        <f t="shared" si="1"/>
        <v>1</v>
      </c>
      <c r="R19" s="11">
        <f t="shared" si="13"/>
        <v>0</v>
      </c>
      <c r="S19" s="13">
        <f t="shared" si="14"/>
        <v>1</v>
      </c>
      <c r="T19" s="14">
        <v>0</v>
      </c>
      <c r="U19" s="97">
        <v>9</v>
      </c>
      <c r="V19" s="97">
        <v>18</v>
      </c>
      <c r="W19" s="97">
        <v>0</v>
      </c>
      <c r="X19" s="15">
        <f t="shared" si="15"/>
        <v>27</v>
      </c>
      <c r="Y19" s="77"/>
      <c r="Z19" s="97">
        <v>0</v>
      </c>
      <c r="AA19" s="97">
        <v>0</v>
      </c>
      <c r="AB19" s="77"/>
      <c r="AC19" s="77"/>
      <c r="AD19" s="97">
        <v>0</v>
      </c>
      <c r="AE19" s="15">
        <f t="shared" si="16"/>
        <v>0</v>
      </c>
      <c r="AF19" s="12">
        <f>T19+X19+AE19</f>
        <v>27</v>
      </c>
      <c r="AG19" s="11">
        <f t="shared" si="2"/>
        <v>0</v>
      </c>
      <c r="AH19" s="11">
        <f t="shared" si="3"/>
        <v>1</v>
      </c>
      <c r="AI19" s="11">
        <f t="shared" si="17"/>
        <v>0</v>
      </c>
      <c r="AJ19" s="13">
        <f t="shared" si="18"/>
        <v>1</v>
      </c>
      <c r="AK19" s="14">
        <v>0</v>
      </c>
      <c r="AL19" s="97">
        <v>6</v>
      </c>
      <c r="AM19" s="97">
        <v>19</v>
      </c>
      <c r="AN19" s="97">
        <v>0</v>
      </c>
      <c r="AO19" s="64">
        <f t="shared" si="19"/>
        <v>25</v>
      </c>
      <c r="AP19" s="77"/>
      <c r="AQ19" s="97">
        <v>0</v>
      </c>
      <c r="AR19" s="97">
        <v>0</v>
      </c>
      <c r="AS19" s="77"/>
      <c r="AT19" s="77"/>
      <c r="AU19" s="97">
        <v>0</v>
      </c>
      <c r="AV19" s="64">
        <f t="shared" si="20"/>
        <v>0</v>
      </c>
      <c r="AW19" s="12">
        <f>AK19+AO19+AV19</f>
        <v>25</v>
      </c>
      <c r="AX19" s="11">
        <f t="shared" si="4"/>
        <v>0</v>
      </c>
      <c r="AY19" s="11">
        <f t="shared" si="21"/>
        <v>1</v>
      </c>
      <c r="AZ19" s="11">
        <f t="shared" si="22"/>
        <v>0</v>
      </c>
      <c r="BA19" s="18">
        <f t="shared" si="23"/>
        <v>1</v>
      </c>
      <c r="BB19" s="25">
        <f t="shared" si="5"/>
        <v>0</v>
      </c>
      <c r="BC19" s="25">
        <f t="shared" si="6"/>
        <v>-4</v>
      </c>
      <c r="BD19" s="25">
        <f t="shared" si="7"/>
        <v>0</v>
      </c>
      <c r="BE19" s="26">
        <f t="shared" si="8"/>
        <v>0</v>
      </c>
      <c r="BF19" s="26">
        <f t="shared" si="9"/>
        <v>0</v>
      </c>
      <c r="BG19" s="26">
        <f t="shared" si="10"/>
        <v>0</v>
      </c>
    </row>
    <row r="20" spans="1:59" s="1" customFormat="1" ht="30" customHeight="1" outlineLevel="1" x14ac:dyDescent="0.25">
      <c r="A20" s="70">
        <v>11</v>
      </c>
      <c r="B20" s="70" t="s">
        <v>23</v>
      </c>
      <c r="C20" s="14">
        <v>0</v>
      </c>
      <c r="D20" s="97">
        <v>20</v>
      </c>
      <c r="E20" s="97">
        <v>0</v>
      </c>
      <c r="F20" s="97">
        <v>0</v>
      </c>
      <c r="G20" s="9">
        <f t="shared" si="11"/>
        <v>20</v>
      </c>
      <c r="H20" s="77"/>
      <c r="I20" s="97">
        <v>0</v>
      </c>
      <c r="J20" s="97">
        <v>0</v>
      </c>
      <c r="K20" s="77"/>
      <c r="L20" s="77"/>
      <c r="M20" s="97">
        <v>10</v>
      </c>
      <c r="N20" s="9">
        <f t="shared" si="12"/>
        <v>10</v>
      </c>
      <c r="O20" s="12">
        <f>C20+G20+N20</f>
        <v>30</v>
      </c>
      <c r="P20" s="11">
        <f t="shared" si="0"/>
        <v>0</v>
      </c>
      <c r="Q20" s="11">
        <f t="shared" si="1"/>
        <v>0.66666666666666663</v>
      </c>
      <c r="R20" s="11">
        <f t="shared" si="13"/>
        <v>0.33333333333333331</v>
      </c>
      <c r="S20" s="13">
        <f t="shared" si="14"/>
        <v>1</v>
      </c>
      <c r="T20" s="14">
        <v>0</v>
      </c>
      <c r="U20" s="97">
        <v>34</v>
      </c>
      <c r="V20" s="97">
        <v>0</v>
      </c>
      <c r="W20" s="97">
        <v>0</v>
      </c>
      <c r="X20" s="15">
        <f t="shared" si="15"/>
        <v>34</v>
      </c>
      <c r="Y20" s="77"/>
      <c r="Z20" s="97">
        <v>0</v>
      </c>
      <c r="AA20" s="97">
        <v>0</v>
      </c>
      <c r="AB20" s="77"/>
      <c r="AC20" s="77"/>
      <c r="AD20" s="97">
        <v>10</v>
      </c>
      <c r="AE20" s="15">
        <f t="shared" si="16"/>
        <v>10</v>
      </c>
      <c r="AF20" s="12">
        <f>T20+X20+AE20</f>
        <v>44</v>
      </c>
      <c r="AG20" s="11">
        <f t="shared" si="2"/>
        <v>0</v>
      </c>
      <c r="AH20" s="11">
        <f t="shared" si="3"/>
        <v>0.77272727272727271</v>
      </c>
      <c r="AI20" s="11">
        <f t="shared" si="17"/>
        <v>0.22727272727272727</v>
      </c>
      <c r="AJ20" s="13">
        <f t="shared" si="18"/>
        <v>1</v>
      </c>
      <c r="AK20" s="14">
        <v>0</v>
      </c>
      <c r="AL20" s="97">
        <v>47</v>
      </c>
      <c r="AM20" s="97">
        <v>0</v>
      </c>
      <c r="AN20" s="97">
        <v>0</v>
      </c>
      <c r="AO20" s="64">
        <f t="shared" si="19"/>
        <v>47</v>
      </c>
      <c r="AP20" s="77"/>
      <c r="AQ20" s="97">
        <v>0</v>
      </c>
      <c r="AR20" s="97">
        <v>0</v>
      </c>
      <c r="AS20" s="77"/>
      <c r="AT20" s="77"/>
      <c r="AU20" s="97">
        <v>11</v>
      </c>
      <c r="AV20" s="64">
        <f t="shared" si="20"/>
        <v>11</v>
      </c>
      <c r="AW20" s="12">
        <f>AK20+AO20+AV20</f>
        <v>58</v>
      </c>
      <c r="AX20" s="11">
        <f t="shared" si="4"/>
        <v>0</v>
      </c>
      <c r="AY20" s="11">
        <f t="shared" si="21"/>
        <v>0.81034482758620685</v>
      </c>
      <c r="AZ20" s="11">
        <f t="shared" si="22"/>
        <v>0.18965517241379309</v>
      </c>
      <c r="BA20" s="18">
        <f t="shared" si="23"/>
        <v>1</v>
      </c>
      <c r="BB20" s="25">
        <f t="shared" si="5"/>
        <v>0</v>
      </c>
      <c r="BC20" s="25">
        <f t="shared" si="6"/>
        <v>27</v>
      </c>
      <c r="BD20" s="25">
        <f t="shared" si="7"/>
        <v>1</v>
      </c>
      <c r="BE20" s="26">
        <f t="shared" si="8"/>
        <v>0</v>
      </c>
      <c r="BF20" s="26">
        <f t="shared" si="9"/>
        <v>0.14367816091954022</v>
      </c>
      <c r="BG20" s="26">
        <f t="shared" si="10"/>
        <v>-0.14367816091954022</v>
      </c>
    </row>
    <row r="21" spans="1:59" s="41" customFormat="1" ht="30" customHeight="1" x14ac:dyDescent="0.25">
      <c r="A21" s="34"/>
      <c r="B21" s="34" t="s">
        <v>43</v>
      </c>
      <c r="C21" s="42">
        <f>SUM(C18:C20)</f>
        <v>0</v>
      </c>
      <c r="D21" s="42">
        <f t="shared" ref="D21:AW21" si="26">SUM(D18:D20)</f>
        <v>65</v>
      </c>
      <c r="E21" s="42">
        <f t="shared" si="26"/>
        <v>19</v>
      </c>
      <c r="F21" s="42">
        <f t="shared" si="26"/>
        <v>0</v>
      </c>
      <c r="G21" s="37">
        <f t="shared" si="26"/>
        <v>84</v>
      </c>
      <c r="H21" s="78">
        <f t="shared" si="26"/>
        <v>0</v>
      </c>
      <c r="I21" s="42">
        <f t="shared" si="26"/>
        <v>0</v>
      </c>
      <c r="J21" s="42">
        <f t="shared" si="26"/>
        <v>0</v>
      </c>
      <c r="K21" s="78">
        <f t="shared" si="26"/>
        <v>0</v>
      </c>
      <c r="L21" s="78">
        <f t="shared" si="26"/>
        <v>0</v>
      </c>
      <c r="M21" s="42">
        <f t="shared" si="26"/>
        <v>23</v>
      </c>
      <c r="N21" s="37">
        <f t="shared" si="26"/>
        <v>23</v>
      </c>
      <c r="O21" s="62">
        <f t="shared" si="26"/>
        <v>107</v>
      </c>
      <c r="P21" s="43">
        <f t="shared" si="0"/>
        <v>0</v>
      </c>
      <c r="Q21" s="43">
        <f t="shared" si="1"/>
        <v>0.78504672897196259</v>
      </c>
      <c r="R21" s="43">
        <f t="shared" si="13"/>
        <v>0.21495327102803738</v>
      </c>
      <c r="S21" s="44">
        <f t="shared" si="14"/>
        <v>1</v>
      </c>
      <c r="T21" s="42">
        <f t="shared" si="26"/>
        <v>0</v>
      </c>
      <c r="U21" s="42">
        <f t="shared" si="26"/>
        <v>106</v>
      </c>
      <c r="V21" s="42">
        <f t="shared" si="26"/>
        <v>18</v>
      </c>
      <c r="W21" s="42">
        <f t="shared" si="26"/>
        <v>0</v>
      </c>
      <c r="X21" s="67">
        <f t="shared" si="26"/>
        <v>124</v>
      </c>
      <c r="Y21" s="78">
        <f t="shared" si="26"/>
        <v>0</v>
      </c>
      <c r="Z21" s="42">
        <f t="shared" si="26"/>
        <v>0</v>
      </c>
      <c r="AA21" s="42">
        <f t="shared" si="26"/>
        <v>0</v>
      </c>
      <c r="AB21" s="78">
        <f t="shared" si="26"/>
        <v>0</v>
      </c>
      <c r="AC21" s="78">
        <f t="shared" si="26"/>
        <v>0</v>
      </c>
      <c r="AD21" s="42">
        <f t="shared" si="26"/>
        <v>20</v>
      </c>
      <c r="AE21" s="67">
        <f t="shared" si="26"/>
        <v>20</v>
      </c>
      <c r="AF21" s="62">
        <f t="shared" si="26"/>
        <v>144</v>
      </c>
      <c r="AG21" s="43">
        <f t="shared" si="2"/>
        <v>0</v>
      </c>
      <c r="AH21" s="43">
        <f t="shared" si="3"/>
        <v>0.86111111111111116</v>
      </c>
      <c r="AI21" s="43">
        <f t="shared" si="17"/>
        <v>0.1388888888888889</v>
      </c>
      <c r="AJ21" s="44">
        <f t="shared" si="18"/>
        <v>1</v>
      </c>
      <c r="AK21" s="42">
        <f t="shared" si="26"/>
        <v>23</v>
      </c>
      <c r="AL21" s="42">
        <f t="shared" si="26"/>
        <v>118</v>
      </c>
      <c r="AM21" s="42">
        <f t="shared" si="26"/>
        <v>19</v>
      </c>
      <c r="AN21" s="42">
        <f t="shared" si="26"/>
        <v>0</v>
      </c>
      <c r="AO21" s="65">
        <f t="shared" si="26"/>
        <v>137</v>
      </c>
      <c r="AP21" s="78">
        <f t="shared" si="26"/>
        <v>0</v>
      </c>
      <c r="AQ21" s="42">
        <f t="shared" si="26"/>
        <v>0</v>
      </c>
      <c r="AR21" s="42">
        <f t="shared" si="26"/>
        <v>3</v>
      </c>
      <c r="AS21" s="78">
        <f t="shared" si="26"/>
        <v>0</v>
      </c>
      <c r="AT21" s="78">
        <f t="shared" si="26"/>
        <v>0</v>
      </c>
      <c r="AU21" s="42">
        <f t="shared" si="26"/>
        <v>25</v>
      </c>
      <c r="AV21" s="65">
        <f t="shared" si="26"/>
        <v>28</v>
      </c>
      <c r="AW21" s="62">
        <f t="shared" si="26"/>
        <v>188</v>
      </c>
      <c r="AX21" s="43">
        <f t="shared" si="4"/>
        <v>0.12234042553191489</v>
      </c>
      <c r="AY21" s="43">
        <f t="shared" si="21"/>
        <v>0.72872340425531912</v>
      </c>
      <c r="AZ21" s="43">
        <f t="shared" si="22"/>
        <v>0.14893617021276595</v>
      </c>
      <c r="BA21" s="45">
        <f t="shared" si="23"/>
        <v>1</v>
      </c>
      <c r="BB21" s="35">
        <f t="shared" si="5"/>
        <v>23</v>
      </c>
      <c r="BC21" s="35">
        <f t="shared" si="6"/>
        <v>53</v>
      </c>
      <c r="BD21" s="35">
        <f t="shared" si="7"/>
        <v>5</v>
      </c>
      <c r="BE21" s="36">
        <f t="shared" si="8"/>
        <v>0.12234042553191489</v>
      </c>
      <c r="BF21" s="36">
        <f t="shared" si="9"/>
        <v>-5.6323324716643475E-2</v>
      </c>
      <c r="BG21" s="36">
        <f t="shared" si="10"/>
        <v>-6.6017100815271429E-2</v>
      </c>
    </row>
    <row r="22" spans="1:59" s="1" customFormat="1" ht="30" customHeight="1" outlineLevel="1" x14ac:dyDescent="0.25">
      <c r="A22" s="70">
        <v>12</v>
      </c>
      <c r="B22" s="70" t="s">
        <v>24</v>
      </c>
      <c r="C22" s="14">
        <v>0</v>
      </c>
      <c r="D22" s="97">
        <v>22</v>
      </c>
      <c r="E22" s="97">
        <v>0</v>
      </c>
      <c r="F22" s="97">
        <v>0</v>
      </c>
      <c r="G22" s="9">
        <f t="shared" si="11"/>
        <v>22</v>
      </c>
      <c r="H22" s="77"/>
      <c r="I22" s="97">
        <v>0</v>
      </c>
      <c r="J22" s="97">
        <v>0</v>
      </c>
      <c r="K22" s="77"/>
      <c r="L22" s="77"/>
      <c r="M22" s="97">
        <v>0</v>
      </c>
      <c r="N22" s="9">
        <f t="shared" si="12"/>
        <v>0</v>
      </c>
      <c r="O22" s="12">
        <f>C22+G22+N22</f>
        <v>22</v>
      </c>
      <c r="P22" s="11">
        <f t="shared" si="0"/>
        <v>0</v>
      </c>
      <c r="Q22" s="11">
        <f t="shared" si="1"/>
        <v>1</v>
      </c>
      <c r="R22" s="11">
        <f t="shared" si="13"/>
        <v>0</v>
      </c>
      <c r="S22" s="13">
        <f t="shared" si="14"/>
        <v>1</v>
      </c>
      <c r="T22" s="14">
        <v>0</v>
      </c>
      <c r="U22" s="97">
        <v>42</v>
      </c>
      <c r="V22" s="97">
        <v>0</v>
      </c>
      <c r="W22" s="97">
        <v>0</v>
      </c>
      <c r="X22" s="15">
        <f t="shared" si="15"/>
        <v>42</v>
      </c>
      <c r="Y22" s="77"/>
      <c r="Z22" s="97">
        <v>0</v>
      </c>
      <c r="AA22" s="97">
        <v>0</v>
      </c>
      <c r="AB22" s="77"/>
      <c r="AC22" s="77"/>
      <c r="AD22" s="97">
        <v>0</v>
      </c>
      <c r="AE22" s="15">
        <f t="shared" si="16"/>
        <v>0</v>
      </c>
      <c r="AF22" s="12">
        <f>T22+X22+AE22</f>
        <v>42</v>
      </c>
      <c r="AG22" s="11">
        <f t="shared" si="2"/>
        <v>0</v>
      </c>
      <c r="AH22" s="11">
        <f t="shared" si="3"/>
        <v>1</v>
      </c>
      <c r="AI22" s="11">
        <f t="shared" si="17"/>
        <v>0</v>
      </c>
      <c r="AJ22" s="13">
        <f t="shared" si="18"/>
        <v>1</v>
      </c>
      <c r="AK22" s="14">
        <v>0</v>
      </c>
      <c r="AL22" s="97">
        <v>42</v>
      </c>
      <c r="AM22" s="97">
        <v>0</v>
      </c>
      <c r="AN22" s="97">
        <v>0</v>
      </c>
      <c r="AO22" s="64">
        <f t="shared" si="19"/>
        <v>42</v>
      </c>
      <c r="AP22" s="77"/>
      <c r="AQ22" s="97">
        <v>0</v>
      </c>
      <c r="AR22" s="97">
        <v>0</v>
      </c>
      <c r="AS22" s="77"/>
      <c r="AT22" s="77"/>
      <c r="AU22" s="97">
        <v>0</v>
      </c>
      <c r="AV22" s="64">
        <f t="shared" si="20"/>
        <v>0</v>
      </c>
      <c r="AW22" s="12">
        <f>AK22+AO22+AV22</f>
        <v>42</v>
      </c>
      <c r="AX22" s="11">
        <f t="shared" si="4"/>
        <v>0</v>
      </c>
      <c r="AY22" s="11">
        <f t="shared" si="21"/>
        <v>1</v>
      </c>
      <c r="AZ22" s="11">
        <f t="shared" si="22"/>
        <v>0</v>
      </c>
      <c r="BA22" s="18">
        <f t="shared" si="23"/>
        <v>1</v>
      </c>
      <c r="BB22" s="25">
        <f t="shared" si="5"/>
        <v>0</v>
      </c>
      <c r="BC22" s="25">
        <f t="shared" si="6"/>
        <v>20</v>
      </c>
      <c r="BD22" s="25">
        <f t="shared" si="7"/>
        <v>0</v>
      </c>
      <c r="BE22" s="26">
        <f t="shared" si="8"/>
        <v>0</v>
      </c>
      <c r="BF22" s="26">
        <f t="shared" si="9"/>
        <v>0</v>
      </c>
      <c r="BG22" s="26">
        <f t="shared" si="10"/>
        <v>0</v>
      </c>
    </row>
    <row r="23" spans="1:59" s="1" customFormat="1" ht="30" customHeight="1" outlineLevel="1" x14ac:dyDescent="0.25">
      <c r="A23" s="70">
        <v>13</v>
      </c>
      <c r="B23" s="70" t="s">
        <v>25</v>
      </c>
      <c r="C23" s="14">
        <v>0</v>
      </c>
      <c r="D23" s="97">
        <v>18</v>
      </c>
      <c r="E23" s="97">
        <v>0</v>
      </c>
      <c r="F23" s="97">
        <v>0</v>
      </c>
      <c r="G23" s="9">
        <f t="shared" si="11"/>
        <v>18</v>
      </c>
      <c r="H23" s="77"/>
      <c r="I23" s="97">
        <v>0</v>
      </c>
      <c r="J23" s="97">
        <v>25</v>
      </c>
      <c r="K23" s="77"/>
      <c r="L23" s="77"/>
      <c r="M23" s="97">
        <v>57</v>
      </c>
      <c r="N23" s="9">
        <f t="shared" si="12"/>
        <v>82</v>
      </c>
      <c r="O23" s="12">
        <f>C23+G23+N23</f>
        <v>100</v>
      </c>
      <c r="P23" s="11">
        <f t="shared" si="0"/>
        <v>0</v>
      </c>
      <c r="Q23" s="11">
        <f t="shared" si="1"/>
        <v>0.18</v>
      </c>
      <c r="R23" s="11">
        <f t="shared" si="13"/>
        <v>0.82</v>
      </c>
      <c r="S23" s="13">
        <f t="shared" si="14"/>
        <v>1</v>
      </c>
      <c r="T23" s="14">
        <v>0</v>
      </c>
      <c r="U23" s="97">
        <v>58</v>
      </c>
      <c r="V23" s="97">
        <v>0</v>
      </c>
      <c r="W23" s="97">
        <v>0</v>
      </c>
      <c r="X23" s="15">
        <f t="shared" si="15"/>
        <v>58</v>
      </c>
      <c r="Y23" s="77"/>
      <c r="Z23" s="97">
        <v>0</v>
      </c>
      <c r="AA23" s="97">
        <v>27</v>
      </c>
      <c r="AB23" s="77"/>
      <c r="AC23" s="77"/>
      <c r="AD23" s="97">
        <v>57</v>
      </c>
      <c r="AE23" s="15">
        <f t="shared" si="16"/>
        <v>84</v>
      </c>
      <c r="AF23" s="12">
        <f>T23+X23+AE23</f>
        <v>142</v>
      </c>
      <c r="AG23" s="11">
        <f t="shared" si="2"/>
        <v>0</v>
      </c>
      <c r="AH23" s="11">
        <f t="shared" si="3"/>
        <v>0.40845070422535212</v>
      </c>
      <c r="AI23" s="11">
        <f t="shared" si="17"/>
        <v>0.59154929577464788</v>
      </c>
      <c r="AJ23" s="13">
        <f t="shared" si="18"/>
        <v>1</v>
      </c>
      <c r="AK23" s="14">
        <v>0</v>
      </c>
      <c r="AL23" s="97">
        <v>69</v>
      </c>
      <c r="AM23" s="97">
        <v>0</v>
      </c>
      <c r="AN23" s="97">
        <v>0</v>
      </c>
      <c r="AO23" s="64">
        <f t="shared" si="19"/>
        <v>69</v>
      </c>
      <c r="AP23" s="77"/>
      <c r="AQ23" s="97">
        <v>0</v>
      </c>
      <c r="AR23" s="97">
        <v>27</v>
      </c>
      <c r="AS23" s="77"/>
      <c r="AT23" s="77"/>
      <c r="AU23" s="97">
        <v>40</v>
      </c>
      <c r="AV23" s="64">
        <f t="shared" si="20"/>
        <v>67</v>
      </c>
      <c r="AW23" s="12">
        <f>AK23+AO23+AV23</f>
        <v>136</v>
      </c>
      <c r="AX23" s="11">
        <f t="shared" si="4"/>
        <v>0</v>
      </c>
      <c r="AY23" s="11">
        <f t="shared" si="21"/>
        <v>0.50735294117647056</v>
      </c>
      <c r="AZ23" s="11">
        <f t="shared" si="22"/>
        <v>0.49264705882352944</v>
      </c>
      <c r="BA23" s="18">
        <f t="shared" si="23"/>
        <v>1</v>
      </c>
      <c r="BB23" s="25">
        <f t="shared" si="5"/>
        <v>0</v>
      </c>
      <c r="BC23" s="25">
        <f t="shared" si="6"/>
        <v>51</v>
      </c>
      <c r="BD23" s="25">
        <f t="shared" si="7"/>
        <v>-15</v>
      </c>
      <c r="BE23" s="26">
        <f t="shared" si="8"/>
        <v>0</v>
      </c>
      <c r="BF23" s="26">
        <f t="shared" si="9"/>
        <v>0.32735294117647057</v>
      </c>
      <c r="BG23" s="26">
        <f t="shared" si="10"/>
        <v>-0.32735294117647051</v>
      </c>
    </row>
    <row r="24" spans="1:59" s="1" customFormat="1" ht="30" customHeight="1" outlineLevel="1" x14ac:dyDescent="0.25">
      <c r="A24" s="70">
        <v>14</v>
      </c>
      <c r="B24" s="70" t="s">
        <v>26</v>
      </c>
      <c r="C24" s="14">
        <v>72</v>
      </c>
      <c r="D24" s="97">
        <v>13</v>
      </c>
      <c r="E24" s="97">
        <v>0</v>
      </c>
      <c r="F24" s="97">
        <v>13</v>
      </c>
      <c r="G24" s="9">
        <f t="shared" si="11"/>
        <v>26</v>
      </c>
      <c r="H24" s="77"/>
      <c r="I24" s="97">
        <v>0</v>
      </c>
      <c r="J24" s="97">
        <v>0</v>
      </c>
      <c r="K24" s="77"/>
      <c r="L24" s="77"/>
      <c r="M24" s="97">
        <v>67</v>
      </c>
      <c r="N24" s="9">
        <f t="shared" si="12"/>
        <v>67</v>
      </c>
      <c r="O24" s="12">
        <f>C24+G24+N24</f>
        <v>165</v>
      </c>
      <c r="P24" s="11">
        <f t="shared" si="0"/>
        <v>0.43636363636363634</v>
      </c>
      <c r="Q24" s="11">
        <f t="shared" si="1"/>
        <v>0.15757575757575756</v>
      </c>
      <c r="R24" s="11">
        <f t="shared" si="13"/>
        <v>0.40606060606060607</v>
      </c>
      <c r="S24" s="13">
        <f t="shared" si="14"/>
        <v>1</v>
      </c>
      <c r="T24" s="14">
        <v>67</v>
      </c>
      <c r="U24" s="97">
        <v>44</v>
      </c>
      <c r="V24" s="97">
        <v>0</v>
      </c>
      <c r="W24" s="97">
        <v>14</v>
      </c>
      <c r="X24" s="15">
        <f t="shared" si="15"/>
        <v>58</v>
      </c>
      <c r="Y24" s="77"/>
      <c r="Z24" s="97">
        <v>0</v>
      </c>
      <c r="AA24" s="97">
        <v>0</v>
      </c>
      <c r="AB24" s="77"/>
      <c r="AC24" s="77"/>
      <c r="AD24" s="97">
        <v>65</v>
      </c>
      <c r="AE24" s="15">
        <f t="shared" si="16"/>
        <v>65</v>
      </c>
      <c r="AF24" s="12">
        <f>T24+X24+AE24</f>
        <v>190</v>
      </c>
      <c r="AG24" s="11">
        <f t="shared" si="2"/>
        <v>0.35263157894736841</v>
      </c>
      <c r="AH24" s="11">
        <f t="shared" si="3"/>
        <v>0.30526315789473685</v>
      </c>
      <c r="AI24" s="11">
        <f t="shared" si="17"/>
        <v>0.34210526315789475</v>
      </c>
      <c r="AJ24" s="13">
        <f t="shared" si="18"/>
        <v>1</v>
      </c>
      <c r="AK24" s="14">
        <v>67</v>
      </c>
      <c r="AL24" s="97">
        <v>53</v>
      </c>
      <c r="AM24" s="97">
        <v>0</v>
      </c>
      <c r="AN24" s="97">
        <v>14</v>
      </c>
      <c r="AO24" s="64">
        <f t="shared" si="19"/>
        <v>67</v>
      </c>
      <c r="AP24" s="77"/>
      <c r="AQ24" s="97">
        <v>0</v>
      </c>
      <c r="AR24" s="97">
        <v>0</v>
      </c>
      <c r="AS24" s="77"/>
      <c r="AT24" s="77"/>
      <c r="AU24" s="97">
        <v>66</v>
      </c>
      <c r="AV24" s="64">
        <f t="shared" si="20"/>
        <v>66</v>
      </c>
      <c r="AW24" s="12">
        <f>AK24+AO24+AV24</f>
        <v>200</v>
      </c>
      <c r="AX24" s="11">
        <f t="shared" si="4"/>
        <v>0.33500000000000002</v>
      </c>
      <c r="AY24" s="11">
        <f t="shared" si="21"/>
        <v>0.33500000000000002</v>
      </c>
      <c r="AZ24" s="11">
        <f t="shared" si="22"/>
        <v>0.33</v>
      </c>
      <c r="BA24" s="18">
        <f t="shared" si="23"/>
        <v>1</v>
      </c>
      <c r="BB24" s="25">
        <f t="shared" si="5"/>
        <v>-5</v>
      </c>
      <c r="BC24" s="25">
        <f t="shared" si="6"/>
        <v>41</v>
      </c>
      <c r="BD24" s="25">
        <f t="shared" si="7"/>
        <v>-1</v>
      </c>
      <c r="BE24" s="26">
        <f t="shared" si="8"/>
        <v>-0.10136363636363632</v>
      </c>
      <c r="BF24" s="26">
        <f t="shared" si="9"/>
        <v>0.17742424242424246</v>
      </c>
      <c r="BG24" s="26">
        <f t="shared" si="10"/>
        <v>-7.6060606060606051E-2</v>
      </c>
    </row>
    <row r="25" spans="1:59" s="41" customFormat="1" ht="30" customHeight="1" x14ac:dyDescent="0.25">
      <c r="A25" s="34"/>
      <c r="B25" s="34" t="s">
        <v>44</v>
      </c>
      <c r="C25" s="42">
        <f>SUM(C22:C24)</f>
        <v>72</v>
      </c>
      <c r="D25" s="42">
        <f t="shared" ref="D25:AW25" si="27">SUM(D22:D24)</f>
        <v>53</v>
      </c>
      <c r="E25" s="42">
        <f t="shared" si="27"/>
        <v>0</v>
      </c>
      <c r="F25" s="42">
        <f t="shared" si="27"/>
        <v>13</v>
      </c>
      <c r="G25" s="37">
        <f t="shared" si="27"/>
        <v>66</v>
      </c>
      <c r="H25" s="78">
        <f t="shared" si="27"/>
        <v>0</v>
      </c>
      <c r="I25" s="42">
        <f t="shared" si="27"/>
        <v>0</v>
      </c>
      <c r="J25" s="42">
        <f t="shared" si="27"/>
        <v>25</v>
      </c>
      <c r="K25" s="78">
        <f t="shared" si="27"/>
        <v>0</v>
      </c>
      <c r="L25" s="78">
        <f t="shared" si="27"/>
        <v>0</v>
      </c>
      <c r="M25" s="42">
        <f t="shared" si="27"/>
        <v>124</v>
      </c>
      <c r="N25" s="37">
        <f t="shared" si="27"/>
        <v>149</v>
      </c>
      <c r="O25" s="62">
        <f t="shared" si="27"/>
        <v>287</v>
      </c>
      <c r="P25" s="43">
        <f t="shared" si="0"/>
        <v>0.25087108013937282</v>
      </c>
      <c r="Q25" s="43">
        <f t="shared" si="1"/>
        <v>0.22996515679442509</v>
      </c>
      <c r="R25" s="43">
        <f t="shared" si="13"/>
        <v>0.51916376306620204</v>
      </c>
      <c r="S25" s="44">
        <f t="shared" si="14"/>
        <v>1</v>
      </c>
      <c r="T25" s="42">
        <f t="shared" si="27"/>
        <v>67</v>
      </c>
      <c r="U25" s="42">
        <f t="shared" si="27"/>
        <v>144</v>
      </c>
      <c r="V25" s="42">
        <f t="shared" si="27"/>
        <v>0</v>
      </c>
      <c r="W25" s="42">
        <f t="shared" si="27"/>
        <v>14</v>
      </c>
      <c r="X25" s="67">
        <f t="shared" si="27"/>
        <v>158</v>
      </c>
      <c r="Y25" s="78">
        <f t="shared" si="27"/>
        <v>0</v>
      </c>
      <c r="Z25" s="42">
        <f t="shared" si="27"/>
        <v>0</v>
      </c>
      <c r="AA25" s="42">
        <f t="shared" si="27"/>
        <v>27</v>
      </c>
      <c r="AB25" s="78">
        <f t="shared" si="27"/>
        <v>0</v>
      </c>
      <c r="AC25" s="78">
        <f t="shared" si="27"/>
        <v>0</v>
      </c>
      <c r="AD25" s="42">
        <f t="shared" si="27"/>
        <v>122</v>
      </c>
      <c r="AE25" s="67">
        <f t="shared" si="27"/>
        <v>149</v>
      </c>
      <c r="AF25" s="62">
        <f t="shared" si="27"/>
        <v>374</v>
      </c>
      <c r="AG25" s="43">
        <f t="shared" si="2"/>
        <v>0.17914438502673796</v>
      </c>
      <c r="AH25" s="43">
        <f t="shared" si="3"/>
        <v>0.42245989304812837</v>
      </c>
      <c r="AI25" s="43">
        <f t="shared" si="17"/>
        <v>0.39839572192513367</v>
      </c>
      <c r="AJ25" s="44">
        <f t="shared" si="18"/>
        <v>1</v>
      </c>
      <c r="AK25" s="42">
        <f t="shared" si="27"/>
        <v>67</v>
      </c>
      <c r="AL25" s="42">
        <f t="shared" si="27"/>
        <v>164</v>
      </c>
      <c r="AM25" s="42">
        <f t="shared" si="27"/>
        <v>0</v>
      </c>
      <c r="AN25" s="42">
        <f t="shared" si="27"/>
        <v>14</v>
      </c>
      <c r="AO25" s="65">
        <f t="shared" si="27"/>
        <v>178</v>
      </c>
      <c r="AP25" s="78">
        <f t="shared" si="27"/>
        <v>0</v>
      </c>
      <c r="AQ25" s="42">
        <f t="shared" si="27"/>
        <v>0</v>
      </c>
      <c r="AR25" s="42">
        <f t="shared" si="27"/>
        <v>27</v>
      </c>
      <c r="AS25" s="78">
        <f t="shared" si="27"/>
        <v>0</v>
      </c>
      <c r="AT25" s="78">
        <f t="shared" si="27"/>
        <v>0</v>
      </c>
      <c r="AU25" s="42">
        <f t="shared" si="27"/>
        <v>106</v>
      </c>
      <c r="AV25" s="65">
        <f t="shared" si="27"/>
        <v>133</v>
      </c>
      <c r="AW25" s="62">
        <f t="shared" si="27"/>
        <v>378</v>
      </c>
      <c r="AX25" s="43">
        <f t="shared" si="4"/>
        <v>0.17724867724867724</v>
      </c>
      <c r="AY25" s="43">
        <f t="shared" si="21"/>
        <v>0.47089947089947087</v>
      </c>
      <c r="AZ25" s="43">
        <f t="shared" si="22"/>
        <v>0.35185185185185186</v>
      </c>
      <c r="BA25" s="45">
        <f t="shared" si="23"/>
        <v>1</v>
      </c>
      <c r="BB25" s="35">
        <f t="shared" si="5"/>
        <v>-5</v>
      </c>
      <c r="BC25" s="35">
        <f t="shared" si="6"/>
        <v>112</v>
      </c>
      <c r="BD25" s="35">
        <f t="shared" si="7"/>
        <v>-16</v>
      </c>
      <c r="BE25" s="36">
        <f t="shared" si="8"/>
        <v>-7.3622402890695576E-2</v>
      </c>
      <c r="BF25" s="36">
        <f t="shared" si="9"/>
        <v>0.24093431410504579</v>
      </c>
      <c r="BG25" s="36">
        <f t="shared" si="10"/>
        <v>-0.16731191121435018</v>
      </c>
    </row>
    <row r="26" spans="1:59" s="1" customFormat="1" ht="30" customHeight="1" outlineLevel="1" x14ac:dyDescent="0.25">
      <c r="A26" s="70">
        <v>15</v>
      </c>
      <c r="B26" s="70" t="s">
        <v>27</v>
      </c>
      <c r="C26" s="14">
        <v>42</v>
      </c>
      <c r="D26" s="97">
        <v>4</v>
      </c>
      <c r="E26" s="97">
        <v>0</v>
      </c>
      <c r="F26" s="97">
        <v>18</v>
      </c>
      <c r="G26" s="9">
        <f t="shared" si="11"/>
        <v>22</v>
      </c>
      <c r="H26" s="77"/>
      <c r="I26" s="97">
        <v>0</v>
      </c>
      <c r="J26" s="97">
        <v>118</v>
      </c>
      <c r="K26" s="77"/>
      <c r="L26" s="77"/>
      <c r="M26" s="97">
        <v>107</v>
      </c>
      <c r="N26" s="9">
        <f t="shared" si="12"/>
        <v>225</v>
      </c>
      <c r="O26" s="12">
        <f>C26+G26+N26</f>
        <v>289</v>
      </c>
      <c r="P26" s="11">
        <f t="shared" si="0"/>
        <v>0.1453287197231834</v>
      </c>
      <c r="Q26" s="11">
        <f t="shared" si="1"/>
        <v>7.6124567474048443E-2</v>
      </c>
      <c r="R26" s="11">
        <f t="shared" si="13"/>
        <v>0.77854671280276821</v>
      </c>
      <c r="S26" s="13">
        <f t="shared" si="14"/>
        <v>1</v>
      </c>
      <c r="T26" s="14">
        <v>38</v>
      </c>
      <c r="U26" s="97">
        <v>3</v>
      </c>
      <c r="V26" s="97">
        <v>0</v>
      </c>
      <c r="W26" s="97">
        <v>18</v>
      </c>
      <c r="X26" s="15">
        <f t="shared" si="15"/>
        <v>21</v>
      </c>
      <c r="Y26" s="77"/>
      <c r="Z26" s="97">
        <v>0</v>
      </c>
      <c r="AA26" s="97">
        <v>1</v>
      </c>
      <c r="AB26" s="77"/>
      <c r="AC26" s="77"/>
      <c r="AD26" s="97">
        <v>96</v>
      </c>
      <c r="AE26" s="15">
        <f t="shared" si="16"/>
        <v>97</v>
      </c>
      <c r="AF26" s="12">
        <f>T26+X26+AE26</f>
        <v>156</v>
      </c>
      <c r="AG26" s="11">
        <f t="shared" si="2"/>
        <v>0.24358974358974358</v>
      </c>
      <c r="AH26" s="11">
        <f t="shared" si="3"/>
        <v>0.13461538461538461</v>
      </c>
      <c r="AI26" s="11">
        <f t="shared" si="17"/>
        <v>0.62179487179487181</v>
      </c>
      <c r="AJ26" s="13">
        <f t="shared" si="18"/>
        <v>1</v>
      </c>
      <c r="AK26" s="14">
        <v>38</v>
      </c>
      <c r="AL26" s="97">
        <v>6</v>
      </c>
      <c r="AM26" s="97">
        <v>0</v>
      </c>
      <c r="AN26" s="97">
        <v>19</v>
      </c>
      <c r="AO26" s="64">
        <f t="shared" si="19"/>
        <v>25</v>
      </c>
      <c r="AP26" s="77"/>
      <c r="AQ26" s="97">
        <v>0</v>
      </c>
      <c r="AR26" s="97">
        <v>1</v>
      </c>
      <c r="AS26" s="77"/>
      <c r="AT26" s="77"/>
      <c r="AU26" s="97">
        <v>97</v>
      </c>
      <c r="AV26" s="64">
        <f t="shared" si="20"/>
        <v>98</v>
      </c>
      <c r="AW26" s="12">
        <f>AK26+AO26+AV26</f>
        <v>161</v>
      </c>
      <c r="AX26" s="11">
        <f t="shared" si="4"/>
        <v>0.2360248447204969</v>
      </c>
      <c r="AY26" s="11">
        <f t="shared" si="21"/>
        <v>0.15527950310559005</v>
      </c>
      <c r="AZ26" s="11">
        <f t="shared" si="22"/>
        <v>0.60869565217391308</v>
      </c>
      <c r="BA26" s="18">
        <f t="shared" si="23"/>
        <v>1</v>
      </c>
      <c r="BB26" s="25">
        <f t="shared" si="5"/>
        <v>-4</v>
      </c>
      <c r="BC26" s="25">
        <f t="shared" si="6"/>
        <v>3</v>
      </c>
      <c r="BD26" s="25">
        <f t="shared" si="7"/>
        <v>-127</v>
      </c>
      <c r="BE26" s="26">
        <f t="shared" si="8"/>
        <v>9.0696124997313499E-2</v>
      </c>
      <c r="BF26" s="26">
        <f t="shared" si="9"/>
        <v>7.9154935631541606E-2</v>
      </c>
      <c r="BG26" s="26">
        <f t="shared" si="10"/>
        <v>-0.16985106062885513</v>
      </c>
    </row>
    <row r="27" spans="1:59" ht="30" customHeight="1" outlineLevel="1" x14ac:dyDescent="0.25">
      <c r="A27" s="70">
        <v>16</v>
      </c>
      <c r="B27" s="14" t="s">
        <v>28</v>
      </c>
      <c r="C27" s="14">
        <v>93</v>
      </c>
      <c r="D27" s="92">
        <v>1</v>
      </c>
      <c r="E27" s="92">
        <v>0</v>
      </c>
      <c r="F27" s="92">
        <v>0</v>
      </c>
      <c r="G27" s="9">
        <f t="shared" si="11"/>
        <v>1</v>
      </c>
      <c r="H27" s="79"/>
      <c r="I27" s="92">
        <v>0</v>
      </c>
      <c r="J27" s="92">
        <v>0</v>
      </c>
      <c r="K27" s="79"/>
      <c r="L27" s="79"/>
      <c r="M27" s="92">
        <v>130</v>
      </c>
      <c r="N27" s="9">
        <f t="shared" si="12"/>
        <v>130</v>
      </c>
      <c r="O27" s="12">
        <f>C27+G27+N27</f>
        <v>224</v>
      </c>
      <c r="P27" s="11">
        <f t="shared" si="0"/>
        <v>0.41517857142857145</v>
      </c>
      <c r="Q27" s="11">
        <f t="shared" si="1"/>
        <v>4.464285714285714E-3</v>
      </c>
      <c r="R27" s="11">
        <f t="shared" si="13"/>
        <v>0.5803571428571429</v>
      </c>
      <c r="S27" s="13">
        <f t="shared" si="14"/>
        <v>1</v>
      </c>
      <c r="T27" s="14">
        <v>91</v>
      </c>
      <c r="U27" s="92">
        <v>18</v>
      </c>
      <c r="V27" s="92">
        <v>0</v>
      </c>
      <c r="W27" s="92">
        <v>0</v>
      </c>
      <c r="X27" s="15">
        <f t="shared" si="15"/>
        <v>18</v>
      </c>
      <c r="Y27" s="79"/>
      <c r="Z27" s="92">
        <v>0</v>
      </c>
      <c r="AA27" s="92">
        <v>0</v>
      </c>
      <c r="AB27" s="79"/>
      <c r="AC27" s="79"/>
      <c r="AD27" s="92">
        <v>136</v>
      </c>
      <c r="AE27" s="15">
        <f t="shared" si="16"/>
        <v>136</v>
      </c>
      <c r="AF27" s="12">
        <f>T27+X27+AE27</f>
        <v>245</v>
      </c>
      <c r="AG27" s="11">
        <f t="shared" si="2"/>
        <v>0.37142857142857144</v>
      </c>
      <c r="AH27" s="11">
        <f t="shared" si="3"/>
        <v>7.3469387755102047E-2</v>
      </c>
      <c r="AI27" s="11">
        <f t="shared" si="17"/>
        <v>0.55510204081632653</v>
      </c>
      <c r="AJ27" s="13">
        <f t="shared" si="18"/>
        <v>1</v>
      </c>
      <c r="AK27" s="14">
        <v>91</v>
      </c>
      <c r="AL27" s="92">
        <v>24</v>
      </c>
      <c r="AM27" s="92">
        <v>0</v>
      </c>
      <c r="AN27" s="92">
        <v>0</v>
      </c>
      <c r="AO27" s="64">
        <f t="shared" si="19"/>
        <v>24</v>
      </c>
      <c r="AP27" s="79"/>
      <c r="AQ27" s="92">
        <v>0</v>
      </c>
      <c r="AR27" s="92">
        <v>133</v>
      </c>
      <c r="AS27" s="79"/>
      <c r="AT27" s="79"/>
      <c r="AU27" s="92">
        <v>4</v>
      </c>
      <c r="AV27" s="64">
        <f t="shared" si="20"/>
        <v>137</v>
      </c>
      <c r="AW27" s="12">
        <f>AK27+AO27+AV27</f>
        <v>252</v>
      </c>
      <c r="AX27" s="11">
        <f t="shared" si="4"/>
        <v>0.3611111111111111</v>
      </c>
      <c r="AY27" s="11">
        <f t="shared" si="21"/>
        <v>9.5238095238095233E-2</v>
      </c>
      <c r="AZ27" s="11">
        <f t="shared" si="22"/>
        <v>0.54365079365079361</v>
      </c>
      <c r="BA27" s="18">
        <f t="shared" si="23"/>
        <v>1</v>
      </c>
      <c r="BB27" s="25">
        <f t="shared" si="5"/>
        <v>-2</v>
      </c>
      <c r="BC27" s="25">
        <f t="shared" si="6"/>
        <v>23</v>
      </c>
      <c r="BD27" s="25">
        <f t="shared" si="7"/>
        <v>7</v>
      </c>
      <c r="BE27" s="26">
        <f t="shared" si="8"/>
        <v>-5.4067460317460347E-2</v>
      </c>
      <c r="BF27" s="26">
        <f t="shared" si="9"/>
        <v>9.0773809523809521E-2</v>
      </c>
      <c r="BG27" s="26">
        <f t="shared" si="10"/>
        <v>-3.6706349206349298E-2</v>
      </c>
    </row>
    <row r="28" spans="1:59" s="46" customFormat="1" ht="37.5" customHeight="1" x14ac:dyDescent="0.25">
      <c r="A28" s="34"/>
      <c r="B28" s="42" t="s">
        <v>45</v>
      </c>
      <c r="C28" s="42">
        <f>SUM(C26:C27)</f>
        <v>135</v>
      </c>
      <c r="D28" s="42">
        <f t="shared" ref="D28:AW28" si="28">SUM(D26:D27)</f>
        <v>5</v>
      </c>
      <c r="E28" s="42">
        <f t="shared" si="28"/>
        <v>0</v>
      </c>
      <c r="F28" s="42">
        <f t="shared" si="28"/>
        <v>18</v>
      </c>
      <c r="G28" s="37">
        <f t="shared" si="28"/>
        <v>23</v>
      </c>
      <c r="H28" s="78">
        <f t="shared" si="28"/>
        <v>0</v>
      </c>
      <c r="I28" s="42">
        <f t="shared" si="28"/>
        <v>0</v>
      </c>
      <c r="J28" s="42">
        <f t="shared" si="28"/>
        <v>118</v>
      </c>
      <c r="K28" s="78">
        <f t="shared" si="28"/>
        <v>0</v>
      </c>
      <c r="L28" s="78">
        <f t="shared" si="28"/>
        <v>0</v>
      </c>
      <c r="M28" s="42">
        <f t="shared" si="28"/>
        <v>237</v>
      </c>
      <c r="N28" s="37">
        <f t="shared" si="28"/>
        <v>355</v>
      </c>
      <c r="O28" s="62">
        <f t="shared" si="28"/>
        <v>513</v>
      </c>
      <c r="P28" s="38">
        <f t="shared" si="0"/>
        <v>0.26315789473684209</v>
      </c>
      <c r="Q28" s="38">
        <f t="shared" si="1"/>
        <v>4.4834307992202727E-2</v>
      </c>
      <c r="R28" s="38">
        <f t="shared" si="13"/>
        <v>0.69200779727095518</v>
      </c>
      <c r="S28" s="39">
        <f t="shared" si="14"/>
        <v>1</v>
      </c>
      <c r="T28" s="42">
        <f t="shared" si="28"/>
        <v>129</v>
      </c>
      <c r="U28" s="42">
        <f t="shared" si="28"/>
        <v>21</v>
      </c>
      <c r="V28" s="42">
        <f t="shared" si="28"/>
        <v>0</v>
      </c>
      <c r="W28" s="42">
        <f t="shared" si="28"/>
        <v>18</v>
      </c>
      <c r="X28" s="67">
        <f t="shared" si="28"/>
        <v>39</v>
      </c>
      <c r="Y28" s="78">
        <f t="shared" si="28"/>
        <v>0</v>
      </c>
      <c r="Z28" s="42">
        <f t="shared" si="28"/>
        <v>0</v>
      </c>
      <c r="AA28" s="42">
        <f t="shared" si="28"/>
        <v>1</v>
      </c>
      <c r="AB28" s="78">
        <f t="shared" si="28"/>
        <v>0</v>
      </c>
      <c r="AC28" s="78">
        <f t="shared" si="28"/>
        <v>0</v>
      </c>
      <c r="AD28" s="42">
        <f t="shared" si="28"/>
        <v>232</v>
      </c>
      <c r="AE28" s="67">
        <f t="shared" si="28"/>
        <v>233</v>
      </c>
      <c r="AF28" s="62">
        <f t="shared" si="28"/>
        <v>401</v>
      </c>
      <c r="AG28" s="38">
        <f t="shared" si="2"/>
        <v>0.32169576059850374</v>
      </c>
      <c r="AH28" s="38">
        <f t="shared" si="3"/>
        <v>9.7256857855361589E-2</v>
      </c>
      <c r="AI28" s="38">
        <f t="shared" si="17"/>
        <v>0.58104738154613467</v>
      </c>
      <c r="AJ28" s="39">
        <f t="shared" si="18"/>
        <v>1</v>
      </c>
      <c r="AK28" s="42">
        <f t="shared" si="28"/>
        <v>129</v>
      </c>
      <c r="AL28" s="42">
        <f t="shared" si="28"/>
        <v>30</v>
      </c>
      <c r="AM28" s="42">
        <f t="shared" si="28"/>
        <v>0</v>
      </c>
      <c r="AN28" s="42">
        <f t="shared" si="28"/>
        <v>19</v>
      </c>
      <c r="AO28" s="65">
        <f t="shared" si="28"/>
        <v>49</v>
      </c>
      <c r="AP28" s="78">
        <f t="shared" si="28"/>
        <v>0</v>
      </c>
      <c r="AQ28" s="42">
        <f t="shared" si="28"/>
        <v>0</v>
      </c>
      <c r="AR28" s="42">
        <f t="shared" si="28"/>
        <v>134</v>
      </c>
      <c r="AS28" s="78">
        <f t="shared" si="28"/>
        <v>0</v>
      </c>
      <c r="AT28" s="78">
        <f t="shared" si="28"/>
        <v>0</v>
      </c>
      <c r="AU28" s="42">
        <f t="shared" si="28"/>
        <v>101</v>
      </c>
      <c r="AV28" s="65">
        <f t="shared" si="28"/>
        <v>235</v>
      </c>
      <c r="AW28" s="62">
        <f t="shared" si="28"/>
        <v>413</v>
      </c>
      <c r="AX28" s="38">
        <f t="shared" si="4"/>
        <v>0.31234866828087166</v>
      </c>
      <c r="AY28" s="38">
        <f t="shared" si="21"/>
        <v>0.11864406779661017</v>
      </c>
      <c r="AZ28" s="38">
        <f t="shared" si="22"/>
        <v>0.56900726392251821</v>
      </c>
      <c r="BA28" s="40">
        <f t="shared" si="23"/>
        <v>1</v>
      </c>
      <c r="BB28" s="35">
        <f t="shared" si="5"/>
        <v>-6</v>
      </c>
      <c r="BC28" s="35">
        <f t="shared" si="6"/>
        <v>26</v>
      </c>
      <c r="BD28" s="35">
        <f t="shared" si="7"/>
        <v>-120</v>
      </c>
      <c r="BE28" s="36">
        <f t="shared" si="8"/>
        <v>4.9190773544029565E-2</v>
      </c>
      <c r="BF28" s="36">
        <f t="shared" si="9"/>
        <v>7.3809759804407446E-2</v>
      </c>
      <c r="BG28" s="36">
        <f t="shared" si="10"/>
        <v>-0.12300053334843697</v>
      </c>
    </row>
    <row r="29" spans="1:59" ht="30" customHeight="1" outlineLevel="1" x14ac:dyDescent="0.25">
      <c r="A29" s="70">
        <v>17</v>
      </c>
      <c r="B29" s="14" t="s">
        <v>29</v>
      </c>
      <c r="C29" s="14">
        <v>0</v>
      </c>
      <c r="D29" s="92">
        <v>0</v>
      </c>
      <c r="E29" s="92">
        <v>0</v>
      </c>
      <c r="F29" s="92">
        <v>0</v>
      </c>
      <c r="G29" s="9">
        <f t="shared" si="11"/>
        <v>0</v>
      </c>
      <c r="H29" s="79"/>
      <c r="I29" s="92">
        <v>0</v>
      </c>
      <c r="J29" s="92">
        <v>0</v>
      </c>
      <c r="K29" s="79"/>
      <c r="L29" s="79"/>
      <c r="M29" s="92">
        <v>0</v>
      </c>
      <c r="N29" s="9">
        <f t="shared" si="12"/>
        <v>0</v>
      </c>
      <c r="O29" s="12">
        <f>C29+G29+N29</f>
        <v>0</v>
      </c>
      <c r="P29" s="11" t="e">
        <f t="shared" si="0"/>
        <v>#DIV/0!</v>
      </c>
      <c r="Q29" s="11" t="e">
        <f t="shared" si="1"/>
        <v>#DIV/0!</v>
      </c>
      <c r="R29" s="11" t="e">
        <f t="shared" si="13"/>
        <v>#DIV/0!</v>
      </c>
      <c r="S29" s="13" t="e">
        <f t="shared" si="14"/>
        <v>#DIV/0!</v>
      </c>
      <c r="T29" s="14">
        <v>0</v>
      </c>
      <c r="U29" s="92">
        <v>6</v>
      </c>
      <c r="V29" s="92">
        <v>0</v>
      </c>
      <c r="W29" s="92">
        <v>0</v>
      </c>
      <c r="X29" s="15">
        <f t="shared" si="15"/>
        <v>6</v>
      </c>
      <c r="Y29" s="79"/>
      <c r="Z29" s="92">
        <v>0</v>
      </c>
      <c r="AA29" s="92">
        <v>0</v>
      </c>
      <c r="AB29" s="79"/>
      <c r="AC29" s="79"/>
      <c r="AD29" s="92">
        <v>0</v>
      </c>
      <c r="AE29" s="15">
        <f t="shared" si="16"/>
        <v>0</v>
      </c>
      <c r="AF29" s="12">
        <f>T29+X29+AE29</f>
        <v>6</v>
      </c>
      <c r="AG29" s="11">
        <f t="shared" si="2"/>
        <v>0</v>
      </c>
      <c r="AH29" s="11">
        <f t="shared" si="3"/>
        <v>1</v>
      </c>
      <c r="AI29" s="11">
        <f t="shared" si="17"/>
        <v>0</v>
      </c>
      <c r="AJ29" s="13">
        <f t="shared" si="18"/>
        <v>1</v>
      </c>
      <c r="AK29" s="14">
        <v>0</v>
      </c>
      <c r="AL29" s="92">
        <v>12</v>
      </c>
      <c r="AM29" s="92">
        <v>0</v>
      </c>
      <c r="AN29" s="92">
        <v>0</v>
      </c>
      <c r="AO29" s="64">
        <f t="shared" si="19"/>
        <v>12</v>
      </c>
      <c r="AP29" s="79"/>
      <c r="AQ29" s="92">
        <v>0</v>
      </c>
      <c r="AR29" s="92">
        <v>0</v>
      </c>
      <c r="AS29" s="79"/>
      <c r="AT29" s="79"/>
      <c r="AU29" s="92">
        <v>0</v>
      </c>
      <c r="AV29" s="64">
        <f t="shared" si="20"/>
        <v>0</v>
      </c>
      <c r="AW29" s="12">
        <f>AK29+AO29+AV29</f>
        <v>12</v>
      </c>
      <c r="AX29" s="11">
        <f t="shared" si="4"/>
        <v>0</v>
      </c>
      <c r="AY29" s="11">
        <f t="shared" si="21"/>
        <v>1</v>
      </c>
      <c r="AZ29" s="11">
        <f t="shared" si="22"/>
        <v>0</v>
      </c>
      <c r="BA29" s="18">
        <f t="shared" si="23"/>
        <v>1</v>
      </c>
      <c r="BB29" s="25">
        <f t="shared" si="5"/>
        <v>0</v>
      </c>
      <c r="BC29" s="25">
        <f t="shared" si="6"/>
        <v>12</v>
      </c>
      <c r="BD29" s="25">
        <f t="shared" si="7"/>
        <v>0</v>
      </c>
      <c r="BE29" s="26" t="e">
        <f t="shared" si="8"/>
        <v>#DIV/0!</v>
      </c>
      <c r="BF29" s="26" t="e">
        <f t="shared" si="9"/>
        <v>#DIV/0!</v>
      </c>
      <c r="BG29" s="26" t="e">
        <f t="shared" si="10"/>
        <v>#DIV/0!</v>
      </c>
    </row>
    <row r="30" spans="1:59" ht="30" customHeight="1" outlineLevel="1" x14ac:dyDescent="0.25">
      <c r="A30" s="70">
        <v>18</v>
      </c>
      <c r="B30" s="14" t="s">
        <v>30</v>
      </c>
      <c r="C30" s="14">
        <v>106</v>
      </c>
      <c r="D30" s="92">
        <v>0</v>
      </c>
      <c r="E30" s="92">
        <v>0</v>
      </c>
      <c r="F30" s="92">
        <v>24</v>
      </c>
      <c r="G30" s="9">
        <f t="shared" si="11"/>
        <v>24</v>
      </c>
      <c r="H30" s="79"/>
      <c r="I30" s="92">
        <v>0</v>
      </c>
      <c r="J30" s="92">
        <v>0</v>
      </c>
      <c r="K30" s="79"/>
      <c r="L30" s="79"/>
      <c r="M30" s="92">
        <v>31</v>
      </c>
      <c r="N30" s="9">
        <f t="shared" si="12"/>
        <v>31</v>
      </c>
      <c r="O30" s="12">
        <f>C30+G30+N30</f>
        <v>161</v>
      </c>
      <c r="P30" s="11">
        <f t="shared" si="0"/>
        <v>0.65838509316770188</v>
      </c>
      <c r="Q30" s="11">
        <f t="shared" si="1"/>
        <v>0.14906832298136646</v>
      </c>
      <c r="R30" s="11">
        <f t="shared" si="13"/>
        <v>0.19254658385093168</v>
      </c>
      <c r="S30" s="13">
        <f t="shared" si="14"/>
        <v>1</v>
      </c>
      <c r="T30" s="14">
        <v>104</v>
      </c>
      <c r="U30" s="92">
        <v>0</v>
      </c>
      <c r="V30" s="92">
        <v>0</v>
      </c>
      <c r="W30" s="92">
        <v>24</v>
      </c>
      <c r="X30" s="15">
        <f t="shared" si="15"/>
        <v>24</v>
      </c>
      <c r="Y30" s="79"/>
      <c r="Z30" s="92">
        <v>0</v>
      </c>
      <c r="AA30" s="92">
        <v>0</v>
      </c>
      <c r="AB30" s="79"/>
      <c r="AC30" s="79"/>
      <c r="AD30" s="92">
        <v>33</v>
      </c>
      <c r="AE30" s="15">
        <f t="shared" si="16"/>
        <v>33</v>
      </c>
      <c r="AF30" s="12">
        <f>T30+X30+AE30</f>
        <v>161</v>
      </c>
      <c r="AG30" s="11">
        <f t="shared" si="2"/>
        <v>0.64596273291925466</v>
      </c>
      <c r="AH30" s="11">
        <f t="shared" si="3"/>
        <v>0.14906832298136646</v>
      </c>
      <c r="AI30" s="11">
        <f t="shared" si="17"/>
        <v>0.20496894409937888</v>
      </c>
      <c r="AJ30" s="13">
        <f t="shared" si="18"/>
        <v>1</v>
      </c>
      <c r="AK30" s="14">
        <v>105</v>
      </c>
      <c r="AL30" s="92">
        <v>2</v>
      </c>
      <c r="AM30" s="92">
        <v>0</v>
      </c>
      <c r="AN30" s="92">
        <v>21</v>
      </c>
      <c r="AO30" s="64">
        <f t="shared" si="19"/>
        <v>23</v>
      </c>
      <c r="AP30" s="79"/>
      <c r="AQ30" s="92">
        <v>0</v>
      </c>
      <c r="AR30" s="92">
        <v>1</v>
      </c>
      <c r="AS30" s="79"/>
      <c r="AT30" s="79"/>
      <c r="AU30" s="92">
        <v>3</v>
      </c>
      <c r="AV30" s="64">
        <f t="shared" si="20"/>
        <v>4</v>
      </c>
      <c r="AW30" s="12">
        <f>AK30+AO30+AV30</f>
        <v>132</v>
      </c>
      <c r="AX30" s="11">
        <f t="shared" si="4"/>
        <v>0.79545454545454541</v>
      </c>
      <c r="AY30" s="11">
        <f t="shared" si="21"/>
        <v>0.17424242424242425</v>
      </c>
      <c r="AZ30" s="11">
        <f t="shared" si="22"/>
        <v>3.0303030303030304E-2</v>
      </c>
      <c r="BA30" s="18">
        <f t="shared" si="23"/>
        <v>1</v>
      </c>
      <c r="BB30" s="25">
        <f t="shared" si="5"/>
        <v>-1</v>
      </c>
      <c r="BC30" s="25">
        <f t="shared" si="6"/>
        <v>-1</v>
      </c>
      <c r="BD30" s="25">
        <f t="shared" si="7"/>
        <v>-27</v>
      </c>
      <c r="BE30" s="26">
        <f t="shared" si="8"/>
        <v>0.13706945228684353</v>
      </c>
      <c r="BF30" s="26">
        <f t="shared" si="9"/>
        <v>2.5174101261057791E-2</v>
      </c>
      <c r="BG30" s="26">
        <f t="shared" si="10"/>
        <v>-0.16224355354790138</v>
      </c>
    </row>
    <row r="31" spans="1:59" ht="30" customHeight="1" outlineLevel="1" x14ac:dyDescent="0.25">
      <c r="A31" s="70">
        <v>19</v>
      </c>
      <c r="B31" s="14" t="s">
        <v>31</v>
      </c>
      <c r="C31" s="14">
        <v>90</v>
      </c>
      <c r="D31" s="92">
        <v>5</v>
      </c>
      <c r="E31" s="92">
        <v>0</v>
      </c>
      <c r="F31" s="92">
        <v>0</v>
      </c>
      <c r="G31" s="9">
        <f t="shared" si="11"/>
        <v>5</v>
      </c>
      <c r="H31" s="79"/>
      <c r="I31" s="92">
        <v>0</v>
      </c>
      <c r="J31" s="92">
        <v>0</v>
      </c>
      <c r="K31" s="79"/>
      <c r="L31" s="79"/>
      <c r="M31" s="92">
        <v>2</v>
      </c>
      <c r="N31" s="9">
        <f t="shared" si="12"/>
        <v>2</v>
      </c>
      <c r="O31" s="12">
        <f>C31+G31+N31</f>
        <v>97</v>
      </c>
      <c r="P31" s="11">
        <f t="shared" si="0"/>
        <v>0.92783505154639179</v>
      </c>
      <c r="Q31" s="11">
        <f t="shared" si="1"/>
        <v>5.1546391752577317E-2</v>
      </c>
      <c r="R31" s="11">
        <f t="shared" si="13"/>
        <v>2.0618556701030927E-2</v>
      </c>
      <c r="S31" s="13">
        <f t="shared" si="14"/>
        <v>1</v>
      </c>
      <c r="T31" s="14">
        <v>87</v>
      </c>
      <c r="U31" s="92">
        <v>13</v>
      </c>
      <c r="V31" s="92">
        <v>0</v>
      </c>
      <c r="W31" s="92">
        <v>0</v>
      </c>
      <c r="X31" s="15">
        <f t="shared" si="15"/>
        <v>13</v>
      </c>
      <c r="Y31" s="79"/>
      <c r="Z31" s="92">
        <v>0</v>
      </c>
      <c r="AA31" s="92">
        <v>0</v>
      </c>
      <c r="AB31" s="79"/>
      <c r="AC31" s="79"/>
      <c r="AD31" s="92">
        <v>2</v>
      </c>
      <c r="AE31" s="15">
        <f t="shared" si="16"/>
        <v>2</v>
      </c>
      <c r="AF31" s="12">
        <f>T31+X31+AE31</f>
        <v>102</v>
      </c>
      <c r="AG31" s="11">
        <f t="shared" si="2"/>
        <v>0.8529411764705882</v>
      </c>
      <c r="AH31" s="11">
        <f t="shared" si="3"/>
        <v>0.12745098039215685</v>
      </c>
      <c r="AI31" s="11">
        <f t="shared" si="17"/>
        <v>1.9607843137254902E-2</v>
      </c>
      <c r="AJ31" s="13">
        <f t="shared" si="18"/>
        <v>1</v>
      </c>
      <c r="AK31" s="14">
        <v>87</v>
      </c>
      <c r="AL31" s="92">
        <v>22</v>
      </c>
      <c r="AM31" s="92">
        <v>0</v>
      </c>
      <c r="AN31" s="92">
        <v>0</v>
      </c>
      <c r="AO31" s="64">
        <f t="shared" si="19"/>
        <v>22</v>
      </c>
      <c r="AP31" s="79"/>
      <c r="AQ31" s="92">
        <v>0</v>
      </c>
      <c r="AR31" s="92">
        <v>0</v>
      </c>
      <c r="AS31" s="79"/>
      <c r="AT31" s="79"/>
      <c r="AU31" s="92">
        <v>2</v>
      </c>
      <c r="AV31" s="64">
        <f t="shared" si="20"/>
        <v>2</v>
      </c>
      <c r="AW31" s="12">
        <f>AK31+AO31+AV31</f>
        <v>111</v>
      </c>
      <c r="AX31" s="11">
        <f t="shared" si="4"/>
        <v>0.78378378378378377</v>
      </c>
      <c r="AY31" s="11">
        <f t="shared" si="21"/>
        <v>0.1981981981981982</v>
      </c>
      <c r="AZ31" s="11">
        <f t="shared" si="22"/>
        <v>1.8018018018018018E-2</v>
      </c>
      <c r="BA31" s="18">
        <f t="shared" si="23"/>
        <v>1</v>
      </c>
      <c r="BB31" s="25">
        <f t="shared" si="5"/>
        <v>-3</v>
      </c>
      <c r="BC31" s="25">
        <f t="shared" si="6"/>
        <v>17</v>
      </c>
      <c r="BD31" s="25">
        <f t="shared" si="7"/>
        <v>0</v>
      </c>
      <c r="BE31" s="26">
        <f t="shared" si="8"/>
        <v>-0.14405126776260802</v>
      </c>
      <c r="BF31" s="26">
        <f t="shared" si="9"/>
        <v>0.14665180644562087</v>
      </c>
      <c r="BG31" s="26">
        <f t="shared" si="10"/>
        <v>-2.6005386830129096E-3</v>
      </c>
    </row>
    <row r="32" spans="1:59" s="46" customFormat="1" ht="33" customHeight="1" x14ac:dyDescent="0.25">
      <c r="A32" s="34"/>
      <c r="B32" s="42" t="s">
        <v>46</v>
      </c>
      <c r="C32" s="42">
        <f>SUM(C29:C31)</f>
        <v>196</v>
      </c>
      <c r="D32" s="42">
        <f t="shared" ref="D32:AW32" si="29">SUM(D29:D31)</f>
        <v>5</v>
      </c>
      <c r="E32" s="42">
        <f t="shared" si="29"/>
        <v>0</v>
      </c>
      <c r="F32" s="42">
        <f t="shared" si="29"/>
        <v>24</v>
      </c>
      <c r="G32" s="37">
        <f t="shared" si="29"/>
        <v>29</v>
      </c>
      <c r="H32" s="78">
        <f t="shared" si="29"/>
        <v>0</v>
      </c>
      <c r="I32" s="42">
        <f t="shared" si="29"/>
        <v>0</v>
      </c>
      <c r="J32" s="42">
        <f t="shared" si="29"/>
        <v>0</v>
      </c>
      <c r="K32" s="78">
        <f t="shared" si="29"/>
        <v>0</v>
      </c>
      <c r="L32" s="78">
        <f t="shared" si="29"/>
        <v>0</v>
      </c>
      <c r="M32" s="42">
        <f t="shared" si="29"/>
        <v>33</v>
      </c>
      <c r="N32" s="37">
        <f t="shared" si="29"/>
        <v>33</v>
      </c>
      <c r="O32" s="62">
        <f t="shared" si="29"/>
        <v>258</v>
      </c>
      <c r="P32" s="38">
        <f t="shared" si="0"/>
        <v>0.75968992248062017</v>
      </c>
      <c r="Q32" s="38">
        <f t="shared" si="1"/>
        <v>0.1124031007751938</v>
      </c>
      <c r="R32" s="38">
        <f t="shared" si="13"/>
        <v>0.12790697674418605</v>
      </c>
      <c r="S32" s="39">
        <f t="shared" si="14"/>
        <v>1</v>
      </c>
      <c r="T32" s="42">
        <f t="shared" si="29"/>
        <v>191</v>
      </c>
      <c r="U32" s="42">
        <f t="shared" si="29"/>
        <v>19</v>
      </c>
      <c r="V32" s="42">
        <f t="shared" si="29"/>
        <v>0</v>
      </c>
      <c r="W32" s="42">
        <f t="shared" si="29"/>
        <v>24</v>
      </c>
      <c r="X32" s="67">
        <f t="shared" si="29"/>
        <v>43</v>
      </c>
      <c r="Y32" s="78">
        <f t="shared" si="29"/>
        <v>0</v>
      </c>
      <c r="Z32" s="42">
        <f t="shared" si="29"/>
        <v>0</v>
      </c>
      <c r="AA32" s="42">
        <f t="shared" si="29"/>
        <v>0</v>
      </c>
      <c r="AB32" s="78">
        <f t="shared" si="29"/>
        <v>0</v>
      </c>
      <c r="AC32" s="78">
        <f t="shared" si="29"/>
        <v>0</v>
      </c>
      <c r="AD32" s="42">
        <f t="shared" si="29"/>
        <v>35</v>
      </c>
      <c r="AE32" s="67">
        <f t="shared" si="29"/>
        <v>35</v>
      </c>
      <c r="AF32" s="62">
        <f t="shared" si="29"/>
        <v>269</v>
      </c>
      <c r="AG32" s="38">
        <f t="shared" si="2"/>
        <v>0.71003717472118955</v>
      </c>
      <c r="AH32" s="38">
        <f t="shared" si="3"/>
        <v>0.15985130111524162</v>
      </c>
      <c r="AI32" s="38">
        <f t="shared" si="17"/>
        <v>0.13011152416356878</v>
      </c>
      <c r="AJ32" s="39">
        <f t="shared" si="18"/>
        <v>0.99999999999999989</v>
      </c>
      <c r="AK32" s="42">
        <f t="shared" si="29"/>
        <v>192</v>
      </c>
      <c r="AL32" s="42">
        <f t="shared" si="29"/>
        <v>36</v>
      </c>
      <c r="AM32" s="42">
        <f t="shared" si="29"/>
        <v>0</v>
      </c>
      <c r="AN32" s="42">
        <f t="shared" si="29"/>
        <v>21</v>
      </c>
      <c r="AO32" s="65">
        <f t="shared" si="29"/>
        <v>57</v>
      </c>
      <c r="AP32" s="78">
        <f t="shared" si="29"/>
        <v>0</v>
      </c>
      <c r="AQ32" s="42">
        <f t="shared" si="29"/>
        <v>0</v>
      </c>
      <c r="AR32" s="42">
        <f t="shared" si="29"/>
        <v>1</v>
      </c>
      <c r="AS32" s="78">
        <f t="shared" si="29"/>
        <v>0</v>
      </c>
      <c r="AT32" s="78">
        <f t="shared" si="29"/>
        <v>0</v>
      </c>
      <c r="AU32" s="42">
        <f t="shared" si="29"/>
        <v>5</v>
      </c>
      <c r="AV32" s="65">
        <f t="shared" si="29"/>
        <v>6</v>
      </c>
      <c r="AW32" s="62">
        <f t="shared" si="29"/>
        <v>255</v>
      </c>
      <c r="AX32" s="38">
        <f t="shared" si="4"/>
        <v>0.75294117647058822</v>
      </c>
      <c r="AY32" s="38">
        <f t="shared" si="21"/>
        <v>0.22352941176470589</v>
      </c>
      <c r="AZ32" s="38">
        <f t="shared" si="22"/>
        <v>2.3529411764705882E-2</v>
      </c>
      <c r="BA32" s="40">
        <f t="shared" si="23"/>
        <v>1</v>
      </c>
      <c r="BB32" s="35">
        <f t="shared" si="5"/>
        <v>-4</v>
      </c>
      <c r="BC32" s="35">
        <f t="shared" si="6"/>
        <v>28</v>
      </c>
      <c r="BD32" s="35">
        <f t="shared" si="7"/>
        <v>-27</v>
      </c>
      <c r="BE32" s="36">
        <f t="shared" si="8"/>
        <v>-6.7487460100319474E-3</v>
      </c>
      <c r="BF32" s="36">
        <f t="shared" si="9"/>
        <v>0.11112631098951209</v>
      </c>
      <c r="BG32" s="36">
        <f t="shared" si="10"/>
        <v>-0.10437756497948017</v>
      </c>
    </row>
    <row r="33" spans="1:59" ht="30" customHeight="1" outlineLevel="1" x14ac:dyDescent="0.25">
      <c r="A33" s="70">
        <v>20</v>
      </c>
      <c r="B33" s="14" t="s">
        <v>32</v>
      </c>
      <c r="C33" s="14">
        <v>293</v>
      </c>
      <c r="D33" s="92">
        <v>5</v>
      </c>
      <c r="E33" s="92"/>
      <c r="F33" s="92">
        <v>35</v>
      </c>
      <c r="G33" s="9">
        <f t="shared" si="11"/>
        <v>40</v>
      </c>
      <c r="H33" s="79"/>
      <c r="I33" s="92">
        <v>39</v>
      </c>
      <c r="J33" s="92">
        <v>45</v>
      </c>
      <c r="K33" s="79"/>
      <c r="L33" s="79"/>
      <c r="M33" s="92">
        <v>269</v>
      </c>
      <c r="N33" s="9">
        <f t="shared" si="12"/>
        <v>353</v>
      </c>
      <c r="O33" s="12">
        <f>C33+G33+N33</f>
        <v>686</v>
      </c>
      <c r="P33" s="11">
        <f t="shared" si="0"/>
        <v>0.42711370262390669</v>
      </c>
      <c r="Q33" s="11">
        <f t="shared" si="1"/>
        <v>5.8309037900874633E-2</v>
      </c>
      <c r="R33" s="11">
        <f t="shared" si="13"/>
        <v>0.51457725947521871</v>
      </c>
      <c r="S33" s="13">
        <f t="shared" si="14"/>
        <v>1</v>
      </c>
      <c r="T33" s="14">
        <v>310</v>
      </c>
      <c r="U33" s="92">
        <v>11</v>
      </c>
      <c r="V33" s="92">
        <v>0</v>
      </c>
      <c r="W33" s="92">
        <v>42</v>
      </c>
      <c r="X33" s="15">
        <f t="shared" si="15"/>
        <v>53</v>
      </c>
      <c r="Y33" s="79"/>
      <c r="Z33" s="92">
        <v>0</v>
      </c>
      <c r="AA33" s="92">
        <v>66</v>
      </c>
      <c r="AB33" s="79"/>
      <c r="AC33" s="79"/>
      <c r="AD33" s="92">
        <v>304</v>
      </c>
      <c r="AE33" s="15">
        <f t="shared" si="16"/>
        <v>370</v>
      </c>
      <c r="AF33" s="12">
        <f>T33+X33+AE33</f>
        <v>733</v>
      </c>
      <c r="AG33" s="11">
        <f t="shared" si="2"/>
        <v>0.4229195088676671</v>
      </c>
      <c r="AH33" s="11">
        <f t="shared" si="3"/>
        <v>7.2305593451568895E-2</v>
      </c>
      <c r="AI33" s="11">
        <f t="shared" si="17"/>
        <v>0.504774897680764</v>
      </c>
      <c r="AJ33" s="13">
        <f t="shared" si="18"/>
        <v>1</v>
      </c>
      <c r="AK33" s="14">
        <v>310</v>
      </c>
      <c r="AL33" s="92">
        <v>10</v>
      </c>
      <c r="AM33" s="92">
        <v>0</v>
      </c>
      <c r="AN33" s="92">
        <v>45</v>
      </c>
      <c r="AO33" s="64">
        <f t="shared" si="19"/>
        <v>55</v>
      </c>
      <c r="AP33" s="79"/>
      <c r="AQ33" s="92">
        <v>39</v>
      </c>
      <c r="AR33" s="92">
        <v>48</v>
      </c>
      <c r="AS33" s="79"/>
      <c r="AT33" s="79"/>
      <c r="AU33" s="92">
        <v>323</v>
      </c>
      <c r="AV33" s="64">
        <f t="shared" si="20"/>
        <v>410</v>
      </c>
      <c r="AW33" s="12">
        <f>AK33+AO33+AV33</f>
        <v>775</v>
      </c>
      <c r="AX33" s="11">
        <f t="shared" si="4"/>
        <v>0.4</v>
      </c>
      <c r="AY33" s="11">
        <f t="shared" si="21"/>
        <v>7.0967741935483872E-2</v>
      </c>
      <c r="AZ33" s="11">
        <f t="shared" si="22"/>
        <v>0.52903225806451615</v>
      </c>
      <c r="BA33" s="18">
        <f t="shared" si="23"/>
        <v>1</v>
      </c>
      <c r="BB33" s="25">
        <f t="shared" si="5"/>
        <v>17</v>
      </c>
      <c r="BC33" s="25">
        <f t="shared" si="6"/>
        <v>15</v>
      </c>
      <c r="BD33" s="25">
        <f t="shared" si="7"/>
        <v>57</v>
      </c>
      <c r="BE33" s="26">
        <f t="shared" si="8"/>
        <v>-2.7113702623906666E-2</v>
      </c>
      <c r="BF33" s="26">
        <f t="shared" si="9"/>
        <v>1.2658704034609239E-2</v>
      </c>
      <c r="BG33" s="26">
        <f t="shared" si="10"/>
        <v>1.4454998589297441E-2</v>
      </c>
    </row>
    <row r="34" spans="1:59" ht="30" customHeight="1" outlineLevel="1" x14ac:dyDescent="0.25">
      <c r="A34" s="70">
        <v>21</v>
      </c>
      <c r="B34" s="27" t="s">
        <v>33</v>
      </c>
      <c r="C34" s="27">
        <v>47</v>
      </c>
      <c r="D34" s="93">
        <v>1</v>
      </c>
      <c r="E34" s="93">
        <v>0</v>
      </c>
      <c r="F34" s="93">
        <v>0</v>
      </c>
      <c r="G34" s="9">
        <f t="shared" si="11"/>
        <v>1</v>
      </c>
      <c r="H34" s="80"/>
      <c r="I34" s="93">
        <v>0</v>
      </c>
      <c r="J34" s="93">
        <v>4</v>
      </c>
      <c r="K34" s="80"/>
      <c r="L34" s="80"/>
      <c r="M34" s="93">
        <v>38</v>
      </c>
      <c r="N34" s="9">
        <f t="shared" si="12"/>
        <v>42</v>
      </c>
      <c r="O34" s="71">
        <f>C34+G34+N34</f>
        <v>90</v>
      </c>
      <c r="P34" s="29">
        <f t="shared" si="0"/>
        <v>0.52222222222222225</v>
      </c>
      <c r="Q34" s="29">
        <f t="shared" si="1"/>
        <v>1.1111111111111112E-2</v>
      </c>
      <c r="R34" s="29">
        <f t="shared" si="13"/>
        <v>0.46666666666666667</v>
      </c>
      <c r="S34" s="30">
        <f t="shared" si="14"/>
        <v>1</v>
      </c>
      <c r="T34" s="27">
        <v>50</v>
      </c>
      <c r="U34" s="93">
        <v>3</v>
      </c>
      <c r="V34" s="93">
        <v>0</v>
      </c>
      <c r="W34" s="93">
        <v>0</v>
      </c>
      <c r="X34" s="15">
        <f t="shared" si="15"/>
        <v>3</v>
      </c>
      <c r="Y34" s="80"/>
      <c r="Z34" s="93">
        <v>0</v>
      </c>
      <c r="AA34" s="93">
        <v>7</v>
      </c>
      <c r="AB34" s="80"/>
      <c r="AC34" s="80"/>
      <c r="AD34" s="93">
        <v>38</v>
      </c>
      <c r="AE34" s="15">
        <f t="shared" si="16"/>
        <v>45</v>
      </c>
      <c r="AF34" s="71">
        <f>T34+X34+AE34</f>
        <v>98</v>
      </c>
      <c r="AG34" s="29">
        <f t="shared" si="2"/>
        <v>0.51020408163265307</v>
      </c>
      <c r="AH34" s="29">
        <f t="shared" si="3"/>
        <v>3.0612244897959183E-2</v>
      </c>
      <c r="AI34" s="29">
        <f t="shared" si="17"/>
        <v>0.45918367346938777</v>
      </c>
      <c r="AJ34" s="30">
        <f>AG34+AH34+AI34</f>
        <v>1</v>
      </c>
      <c r="AK34" s="27">
        <v>33</v>
      </c>
      <c r="AL34" s="93">
        <v>3</v>
      </c>
      <c r="AM34" s="93">
        <v>0</v>
      </c>
      <c r="AN34" s="93">
        <v>0</v>
      </c>
      <c r="AO34" s="64">
        <f t="shared" si="19"/>
        <v>3</v>
      </c>
      <c r="AP34" s="80"/>
      <c r="AQ34" s="93">
        <v>0</v>
      </c>
      <c r="AR34" s="93">
        <v>7</v>
      </c>
      <c r="AS34" s="80"/>
      <c r="AT34" s="80"/>
      <c r="AU34" s="93">
        <v>30</v>
      </c>
      <c r="AV34" s="64">
        <f t="shared" si="20"/>
        <v>37</v>
      </c>
      <c r="AW34" s="71">
        <f>AK34+AO34+AV34</f>
        <v>73</v>
      </c>
      <c r="AX34" s="29">
        <f t="shared" si="4"/>
        <v>0.45205479452054792</v>
      </c>
      <c r="AY34" s="29">
        <f t="shared" si="21"/>
        <v>4.1095890410958902E-2</v>
      </c>
      <c r="AZ34" s="29">
        <f t="shared" si="22"/>
        <v>0.50684931506849318</v>
      </c>
      <c r="BA34" s="31">
        <f t="shared" si="23"/>
        <v>1</v>
      </c>
      <c r="BB34" s="32">
        <f t="shared" si="5"/>
        <v>-14</v>
      </c>
      <c r="BC34" s="32">
        <f t="shared" si="6"/>
        <v>2</v>
      </c>
      <c r="BD34" s="32">
        <f t="shared" si="7"/>
        <v>-5</v>
      </c>
      <c r="BE34" s="33">
        <f t="shared" si="8"/>
        <v>-7.0167427701674334E-2</v>
      </c>
      <c r="BF34" s="33">
        <f t="shared" si="9"/>
        <v>2.9984779299847789E-2</v>
      </c>
      <c r="BG34" s="33">
        <f t="shared" si="10"/>
        <v>4.0182648401826504E-2</v>
      </c>
    </row>
    <row r="35" spans="1:59" s="46" customFormat="1" ht="30" customHeight="1" thickBot="1" x14ac:dyDescent="0.3">
      <c r="A35" s="34"/>
      <c r="B35" s="47" t="s">
        <v>47</v>
      </c>
      <c r="C35" s="47">
        <f>SUM(C33:C34)</f>
        <v>340</v>
      </c>
      <c r="D35" s="47">
        <f t="shared" ref="D35:AW35" si="30">SUM(D33:D34)</f>
        <v>6</v>
      </c>
      <c r="E35" s="47">
        <f t="shared" si="30"/>
        <v>0</v>
      </c>
      <c r="F35" s="47">
        <f t="shared" si="30"/>
        <v>35</v>
      </c>
      <c r="G35" s="48">
        <f t="shared" si="30"/>
        <v>41</v>
      </c>
      <c r="H35" s="81">
        <f t="shared" si="30"/>
        <v>0</v>
      </c>
      <c r="I35" s="47">
        <f t="shared" si="30"/>
        <v>39</v>
      </c>
      <c r="J35" s="47">
        <f t="shared" si="30"/>
        <v>49</v>
      </c>
      <c r="K35" s="81">
        <f t="shared" si="30"/>
        <v>0</v>
      </c>
      <c r="L35" s="81">
        <f t="shared" si="30"/>
        <v>0</v>
      </c>
      <c r="M35" s="47">
        <f t="shared" si="30"/>
        <v>307</v>
      </c>
      <c r="N35" s="48">
        <f t="shared" si="30"/>
        <v>395</v>
      </c>
      <c r="O35" s="63">
        <f t="shared" si="30"/>
        <v>776</v>
      </c>
      <c r="P35" s="51">
        <f t="shared" si="0"/>
        <v>0.43814432989690721</v>
      </c>
      <c r="Q35" s="51">
        <f t="shared" si="1"/>
        <v>5.2835051546391752E-2</v>
      </c>
      <c r="R35" s="51">
        <f t="shared" si="13"/>
        <v>0.509020618556701</v>
      </c>
      <c r="S35" s="52">
        <f t="shared" si="14"/>
        <v>1</v>
      </c>
      <c r="T35" s="47">
        <f t="shared" si="30"/>
        <v>360</v>
      </c>
      <c r="U35" s="47">
        <f t="shared" si="30"/>
        <v>14</v>
      </c>
      <c r="V35" s="47">
        <f t="shared" si="30"/>
        <v>0</v>
      </c>
      <c r="W35" s="47">
        <f t="shared" si="30"/>
        <v>42</v>
      </c>
      <c r="X35" s="68">
        <f t="shared" si="30"/>
        <v>56</v>
      </c>
      <c r="Y35" s="81">
        <f t="shared" si="30"/>
        <v>0</v>
      </c>
      <c r="Z35" s="47">
        <f t="shared" si="30"/>
        <v>0</v>
      </c>
      <c r="AA35" s="47">
        <f t="shared" si="30"/>
        <v>73</v>
      </c>
      <c r="AB35" s="81">
        <f t="shared" si="30"/>
        <v>0</v>
      </c>
      <c r="AC35" s="81">
        <f t="shared" si="30"/>
        <v>0</v>
      </c>
      <c r="AD35" s="47">
        <f t="shared" si="30"/>
        <v>342</v>
      </c>
      <c r="AE35" s="68">
        <f t="shared" si="30"/>
        <v>415</v>
      </c>
      <c r="AF35" s="63">
        <f t="shared" si="30"/>
        <v>831</v>
      </c>
      <c r="AG35" s="51">
        <f t="shared" si="2"/>
        <v>0.43321299638989169</v>
      </c>
      <c r="AH35" s="51">
        <f t="shared" si="3"/>
        <v>6.7388688327316482E-2</v>
      </c>
      <c r="AI35" s="51">
        <f t="shared" si="17"/>
        <v>0.49939831528279183</v>
      </c>
      <c r="AJ35" s="52">
        <f t="shared" si="18"/>
        <v>1</v>
      </c>
      <c r="AK35" s="47">
        <f t="shared" si="30"/>
        <v>343</v>
      </c>
      <c r="AL35" s="47">
        <f t="shared" si="30"/>
        <v>13</v>
      </c>
      <c r="AM35" s="47">
        <f t="shared" si="30"/>
        <v>0</v>
      </c>
      <c r="AN35" s="47">
        <f t="shared" si="30"/>
        <v>45</v>
      </c>
      <c r="AO35" s="66">
        <f t="shared" si="30"/>
        <v>58</v>
      </c>
      <c r="AP35" s="81">
        <f t="shared" si="30"/>
        <v>0</v>
      </c>
      <c r="AQ35" s="47">
        <f t="shared" si="30"/>
        <v>39</v>
      </c>
      <c r="AR35" s="47">
        <f t="shared" si="30"/>
        <v>55</v>
      </c>
      <c r="AS35" s="81">
        <f t="shared" si="30"/>
        <v>0</v>
      </c>
      <c r="AT35" s="81">
        <f t="shared" si="30"/>
        <v>0</v>
      </c>
      <c r="AU35" s="47">
        <f t="shared" si="30"/>
        <v>353</v>
      </c>
      <c r="AV35" s="66">
        <f t="shared" si="30"/>
        <v>447</v>
      </c>
      <c r="AW35" s="63">
        <f t="shared" si="30"/>
        <v>848</v>
      </c>
      <c r="AX35" s="51">
        <f t="shared" si="4"/>
        <v>0.40448113207547171</v>
      </c>
      <c r="AY35" s="51">
        <f t="shared" si="21"/>
        <v>6.8396226415094338E-2</v>
      </c>
      <c r="AZ35" s="51">
        <f t="shared" si="22"/>
        <v>0.527122641509434</v>
      </c>
      <c r="BA35" s="53">
        <f t="shared" si="23"/>
        <v>1</v>
      </c>
      <c r="BB35" s="54">
        <f t="shared" si="5"/>
        <v>3</v>
      </c>
      <c r="BC35" s="54">
        <f t="shared" si="6"/>
        <v>17</v>
      </c>
      <c r="BD35" s="54">
        <f t="shared" si="7"/>
        <v>52</v>
      </c>
      <c r="BE35" s="55">
        <f t="shared" si="8"/>
        <v>-3.3663197821435509E-2</v>
      </c>
      <c r="BF35" s="55">
        <f t="shared" si="9"/>
        <v>1.5561174868702586E-2</v>
      </c>
      <c r="BG35" s="55">
        <f t="shared" si="10"/>
        <v>1.8102022952732999E-2</v>
      </c>
    </row>
    <row r="36" spans="1:59" s="22" customFormat="1" ht="30" customHeight="1" thickBot="1" x14ac:dyDescent="0.3">
      <c r="B36" s="49" t="s">
        <v>36</v>
      </c>
      <c r="C36" s="74">
        <f>SUM(C8:C11)+SUM(C13:C16)+SUM(C18:C20)+SUM(C22:C24)+SUM(C26:C27)+SUM(C29:C31)+SUM(C33:C34)</f>
        <v>2071</v>
      </c>
      <c r="D36" s="50">
        <f t="shared" ref="D36:AW36" si="31">SUM(D8:D11)+SUM(D13:D16)+SUM(D18:D20)+SUM(D22:D24)+SUM(D26:D27)+SUM(D29:D31)+SUM(D33:D34)</f>
        <v>409</v>
      </c>
      <c r="E36" s="50">
        <f t="shared" si="31"/>
        <v>39</v>
      </c>
      <c r="F36" s="50">
        <f t="shared" si="31"/>
        <v>537</v>
      </c>
      <c r="G36" s="50">
        <f t="shared" si="31"/>
        <v>985</v>
      </c>
      <c r="H36" s="82">
        <f t="shared" si="31"/>
        <v>0</v>
      </c>
      <c r="I36" s="50">
        <f t="shared" si="31"/>
        <v>39</v>
      </c>
      <c r="J36" s="50">
        <f t="shared" si="31"/>
        <v>404</v>
      </c>
      <c r="K36" s="82">
        <f t="shared" si="31"/>
        <v>0</v>
      </c>
      <c r="L36" s="82">
        <f t="shared" si="31"/>
        <v>0</v>
      </c>
      <c r="M36" s="50">
        <f t="shared" si="31"/>
        <v>1542</v>
      </c>
      <c r="N36" s="50">
        <f t="shared" si="31"/>
        <v>1985</v>
      </c>
      <c r="O36" s="50">
        <f t="shared" si="31"/>
        <v>5041</v>
      </c>
      <c r="P36" s="56">
        <f t="shared" si="0"/>
        <v>0.41083118428883159</v>
      </c>
      <c r="Q36" s="56">
        <f t="shared" si="1"/>
        <v>0.19539773854393969</v>
      </c>
      <c r="R36" s="56">
        <f t="shared" si="13"/>
        <v>0.3937710771672287</v>
      </c>
      <c r="S36" s="57">
        <f t="shared" si="14"/>
        <v>1</v>
      </c>
      <c r="T36" s="74">
        <f t="shared" si="31"/>
        <v>1977</v>
      </c>
      <c r="U36" s="50">
        <f t="shared" si="31"/>
        <v>738</v>
      </c>
      <c r="V36" s="50">
        <f t="shared" si="31"/>
        <v>38</v>
      </c>
      <c r="W36" s="50">
        <f t="shared" si="31"/>
        <v>661</v>
      </c>
      <c r="X36" s="50">
        <f t="shared" si="31"/>
        <v>1437</v>
      </c>
      <c r="Y36" s="82">
        <f t="shared" si="31"/>
        <v>0</v>
      </c>
      <c r="Z36" s="50">
        <f t="shared" si="31"/>
        <v>0</v>
      </c>
      <c r="AA36" s="50">
        <f t="shared" si="31"/>
        <v>427</v>
      </c>
      <c r="AB36" s="82">
        <f t="shared" si="31"/>
        <v>0</v>
      </c>
      <c r="AC36" s="82">
        <f t="shared" si="31"/>
        <v>0</v>
      </c>
      <c r="AD36" s="50">
        <f t="shared" si="31"/>
        <v>1523</v>
      </c>
      <c r="AE36" s="50">
        <f t="shared" si="31"/>
        <v>1950</v>
      </c>
      <c r="AF36" s="50">
        <f t="shared" si="31"/>
        <v>5364</v>
      </c>
      <c r="AG36" s="56">
        <f t="shared" si="2"/>
        <v>0.36856823266219241</v>
      </c>
      <c r="AH36" s="56">
        <f t="shared" si="3"/>
        <v>0.26789709172259507</v>
      </c>
      <c r="AI36" s="56">
        <f t="shared" si="17"/>
        <v>0.36353467561521252</v>
      </c>
      <c r="AJ36" s="57">
        <f t="shared" si="18"/>
        <v>1</v>
      </c>
      <c r="AK36" s="74">
        <f t="shared" si="31"/>
        <v>1992</v>
      </c>
      <c r="AL36" s="50">
        <f t="shared" si="31"/>
        <v>853</v>
      </c>
      <c r="AM36" s="50">
        <f t="shared" si="31"/>
        <v>39</v>
      </c>
      <c r="AN36" s="50">
        <f t="shared" si="31"/>
        <v>661</v>
      </c>
      <c r="AO36" s="50">
        <f t="shared" si="31"/>
        <v>1553</v>
      </c>
      <c r="AP36" s="82">
        <f t="shared" si="31"/>
        <v>0</v>
      </c>
      <c r="AQ36" s="50">
        <f t="shared" si="31"/>
        <v>39</v>
      </c>
      <c r="AR36" s="50">
        <f t="shared" si="31"/>
        <v>521</v>
      </c>
      <c r="AS36" s="82">
        <f t="shared" si="31"/>
        <v>0</v>
      </c>
      <c r="AT36" s="82">
        <f t="shared" si="31"/>
        <v>0</v>
      </c>
      <c r="AU36" s="50">
        <f t="shared" si="31"/>
        <v>1357</v>
      </c>
      <c r="AV36" s="50">
        <f t="shared" si="31"/>
        <v>1917</v>
      </c>
      <c r="AW36" s="50">
        <f t="shared" si="31"/>
        <v>5462</v>
      </c>
      <c r="AX36" s="56">
        <f t="shared" si="4"/>
        <v>0.36470157451482971</v>
      </c>
      <c r="AY36" s="56">
        <f t="shared" si="21"/>
        <v>0.28432808495056755</v>
      </c>
      <c r="AZ36" s="56">
        <f t="shared" si="22"/>
        <v>0.35097034053460269</v>
      </c>
      <c r="BA36" s="58">
        <f t="shared" si="23"/>
        <v>1</v>
      </c>
      <c r="BB36" s="59">
        <f t="shared" si="5"/>
        <v>-79</v>
      </c>
      <c r="BC36" s="59">
        <f t="shared" si="6"/>
        <v>568</v>
      </c>
      <c r="BD36" s="59">
        <f t="shared" si="7"/>
        <v>-68</v>
      </c>
      <c r="BE36" s="56">
        <f t="shared" si="8"/>
        <v>-4.6129609774001878E-2</v>
      </c>
      <c r="BF36" s="56">
        <f t="shared" si="9"/>
        <v>8.8930346406627864E-2</v>
      </c>
      <c r="BG36" s="60">
        <f t="shared" si="10"/>
        <v>-4.2800736632626013E-2</v>
      </c>
    </row>
  </sheetData>
  <sheetProtection algorithmName="SHA-512" hashValue="wQlbmFL8TSsY3JF9yB/yTsDEmoc/FF2sq9vsaYXOjkVHdCvrJEoiw26qt8GwL7DTlnaY7xgWoYn+LHF/bE41CA==" saltValue="jVtxGeuBhk+dByCNfcrDNw==" spinCount="100000" sheet="1" objects="1" scenarios="1"/>
  <mergeCells count="44">
    <mergeCell ref="BC6:BC7"/>
    <mergeCell ref="BD6:BD7"/>
    <mergeCell ref="BE6:BE7"/>
    <mergeCell ref="BF6:BF7"/>
    <mergeCell ref="BG6:BG7"/>
    <mergeCell ref="AH6:AH7"/>
    <mergeCell ref="BB6:BB7"/>
    <mergeCell ref="AJ6:AJ7"/>
    <mergeCell ref="AK6:AK7"/>
    <mergeCell ref="AL6:AN6"/>
    <mergeCell ref="AO6:AO7"/>
    <mergeCell ref="AP6:AU6"/>
    <mergeCell ref="AV6:AV7"/>
    <mergeCell ref="AW6:AW7"/>
    <mergeCell ref="AX6:AX7"/>
    <mergeCell ref="AY6:AY7"/>
    <mergeCell ref="AZ6:AZ7"/>
    <mergeCell ref="BA6:BA7"/>
    <mergeCell ref="H6:M6"/>
    <mergeCell ref="N6:N7"/>
    <mergeCell ref="O6:O7"/>
    <mergeCell ref="P6:P7"/>
    <mergeCell ref="BB5:BD5"/>
    <mergeCell ref="AI6:AI7"/>
    <mergeCell ref="Q6:Q7"/>
    <mergeCell ref="R6:R7"/>
    <mergeCell ref="S6:S7"/>
    <mergeCell ref="T6:T7"/>
    <mergeCell ref="U6:W6"/>
    <mergeCell ref="X6:X7"/>
    <mergeCell ref="Y6:AD6"/>
    <mergeCell ref="AE6:AE7"/>
    <mergeCell ref="AF6:AF7"/>
    <mergeCell ref="AG6:AG7"/>
    <mergeCell ref="A6:A7"/>
    <mergeCell ref="B6:B7"/>
    <mergeCell ref="C6:C7"/>
    <mergeCell ref="D6:F6"/>
    <mergeCell ref="G6:G7"/>
    <mergeCell ref="A3:B3"/>
    <mergeCell ref="C5:S5"/>
    <mergeCell ref="T5:AJ5"/>
    <mergeCell ref="AK5:BA5"/>
    <mergeCell ref="BE5:BG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"/>
  <sheetViews>
    <sheetView zoomScale="80" zoomScaleNormal="80" workbookViewId="0">
      <pane xSplit="2" ySplit="7" topLeftCell="C8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 outlineLevelRow="1" outlineLevelCol="1" x14ac:dyDescent="0.25"/>
  <cols>
    <col min="2" max="2" width="24.42578125" customWidth="1"/>
    <col min="3" max="3" width="18.140625" style="90" customWidth="1"/>
    <col min="4" max="5" width="13.7109375" style="94" customWidth="1" outlineLevel="1"/>
    <col min="6" max="6" width="22.140625" style="94" customWidth="1" outlineLevel="1"/>
    <col min="7" max="7" width="16.85546875" style="103" customWidth="1" outlineLevel="1"/>
    <col min="8" max="8" width="12.28515625" hidden="1" customWidth="1" outlineLevel="1"/>
    <col min="9" max="9" width="16.85546875" style="94" customWidth="1" outlineLevel="1"/>
    <col min="10" max="10" width="15.28515625" style="94" customWidth="1" outlineLevel="1"/>
    <col min="11" max="11" width="11.42578125" hidden="1" customWidth="1" outlineLevel="1"/>
    <col min="12" max="12" width="14" hidden="1" customWidth="1" outlineLevel="1"/>
    <col min="13" max="13" width="14.85546875" style="94" customWidth="1" outlineLevel="1"/>
    <col min="14" max="14" width="14.85546875" style="103" customWidth="1" outlineLevel="1"/>
    <col min="15" max="15" width="9.5703125" style="69" hidden="1" customWidth="1" outlineLevel="1"/>
    <col min="16" max="16" width="13.42578125" hidden="1" customWidth="1" outlineLevel="1"/>
    <col min="17" max="17" width="10.85546875" hidden="1" customWidth="1" outlineLevel="1"/>
    <col min="18" max="18" width="9.85546875" hidden="1" customWidth="1" outlineLevel="1"/>
    <col min="19" max="19" width="9.140625" style="61" hidden="1" customWidth="1" outlineLevel="1"/>
    <col min="20" max="20" width="18.140625" style="90" customWidth="1" collapsed="1"/>
    <col min="21" max="22" width="13.7109375" style="94" customWidth="1" outlineLevel="1"/>
    <col min="23" max="23" width="20.28515625" style="94" customWidth="1" outlineLevel="1"/>
    <col min="24" max="24" width="16.85546875" style="104" customWidth="1" outlineLevel="1"/>
    <col min="25" max="25" width="12.28515625" hidden="1" customWidth="1" outlineLevel="1"/>
    <col min="26" max="26" width="17.140625" style="94" customWidth="1" outlineLevel="1"/>
    <col min="27" max="27" width="15.28515625" style="94" customWidth="1" outlineLevel="1"/>
    <col min="28" max="28" width="11.42578125" hidden="1" customWidth="1" outlineLevel="1"/>
    <col min="29" max="29" width="14" hidden="1" customWidth="1" outlineLevel="1"/>
    <col min="30" max="30" width="16.5703125" style="94" customWidth="1" outlineLevel="1"/>
    <col min="31" max="31" width="13.5703125" style="104" customWidth="1" outlineLevel="1"/>
    <col min="32" max="32" width="12.42578125" style="69" hidden="1" customWidth="1" outlineLevel="1"/>
    <col min="33" max="33" width="13.42578125" hidden="1" customWidth="1" outlineLevel="1"/>
    <col min="34" max="34" width="10.85546875" hidden="1" customWidth="1" outlineLevel="1"/>
    <col min="35" max="35" width="9.85546875" hidden="1" customWidth="1" outlineLevel="1"/>
    <col min="36" max="36" width="9.140625" style="61" hidden="1" customWidth="1" outlineLevel="1"/>
    <col min="37" max="37" width="18.140625" style="90" customWidth="1" collapsed="1"/>
    <col min="38" max="39" width="13.7109375" style="94" customWidth="1" outlineLevel="1"/>
    <col min="40" max="40" width="21.7109375" style="94" customWidth="1" outlineLevel="1"/>
    <col min="41" max="41" width="16.85546875" style="100" customWidth="1" outlineLevel="1"/>
    <col min="42" max="42" width="14.28515625" hidden="1" customWidth="1" outlineLevel="1"/>
    <col min="43" max="43" width="16.7109375" style="94" customWidth="1" outlineLevel="1"/>
    <col min="44" max="44" width="15.28515625" style="94" customWidth="1" outlineLevel="1"/>
    <col min="45" max="45" width="11.42578125" hidden="1" customWidth="1" outlineLevel="1"/>
    <col min="46" max="46" width="14" hidden="1" customWidth="1" outlineLevel="1"/>
    <col min="47" max="47" width="16" style="94" customWidth="1" outlineLevel="1"/>
    <col min="48" max="48" width="15.42578125" style="100" customWidth="1" outlineLevel="1"/>
    <col min="49" max="49" width="10.7109375" style="69" hidden="1" customWidth="1" outlineLevel="1"/>
    <col min="50" max="50" width="13.42578125" hidden="1" customWidth="1" outlineLevel="1"/>
    <col min="51" max="51" width="10.85546875" hidden="1" customWidth="1" outlineLevel="1"/>
    <col min="52" max="52" width="9.85546875" hidden="1" customWidth="1" outlineLevel="1"/>
    <col min="53" max="53" width="9.140625" style="61" hidden="1" customWidth="1" outlineLevel="1"/>
    <col min="54" max="54" width="14.7109375" style="19" hidden="1" customWidth="1"/>
    <col min="55" max="55" width="16.42578125" style="19" hidden="1" customWidth="1" outlineLevel="1"/>
    <col min="56" max="56" width="18.140625" style="19" hidden="1" customWidth="1" outlineLevel="1"/>
    <col min="57" max="57" width="14.7109375" style="24" hidden="1" customWidth="1"/>
    <col min="58" max="58" width="16.42578125" style="24" hidden="1" customWidth="1" outlineLevel="1"/>
    <col min="59" max="59" width="19.28515625" style="24" hidden="1" customWidth="1" outlineLevel="1"/>
    <col min="60" max="60" width="9.140625" collapsed="1"/>
  </cols>
  <sheetData>
    <row r="1" spans="1:59" s="2" customFormat="1" ht="17.25" customHeight="1" x14ac:dyDescent="0.25">
      <c r="C1" s="90"/>
      <c r="D1" s="90"/>
      <c r="E1" s="90"/>
      <c r="F1" s="90"/>
      <c r="G1" s="90"/>
      <c r="I1" s="90"/>
      <c r="J1" s="90"/>
      <c r="M1" s="90"/>
      <c r="N1" s="90"/>
      <c r="O1" s="16"/>
      <c r="T1" s="90"/>
      <c r="U1" s="90"/>
      <c r="V1" s="90"/>
      <c r="W1" s="90"/>
      <c r="X1" s="90"/>
      <c r="Z1" s="90"/>
      <c r="AA1" s="90"/>
      <c r="AD1" s="90"/>
      <c r="AE1" s="90"/>
      <c r="AF1" s="16"/>
      <c r="AK1" s="90"/>
      <c r="AL1" s="90"/>
      <c r="AM1" s="90"/>
      <c r="AN1" s="90"/>
      <c r="AO1" s="90"/>
      <c r="AQ1" s="90"/>
      <c r="AR1" s="90"/>
      <c r="AU1" s="90"/>
      <c r="AV1" s="90"/>
      <c r="AW1" s="16"/>
      <c r="BB1" s="23"/>
      <c r="BC1" s="23"/>
      <c r="BD1" s="23"/>
      <c r="BE1" s="23"/>
      <c r="BF1" s="23"/>
      <c r="BG1" s="23"/>
    </row>
    <row r="2" spans="1:59" s="2" customFormat="1" ht="25.5" customHeight="1" x14ac:dyDescent="0.4">
      <c r="A2" s="116" t="s">
        <v>75</v>
      </c>
      <c r="B2" s="111"/>
      <c r="C2" s="91"/>
      <c r="D2" s="91"/>
      <c r="E2" s="91"/>
      <c r="F2" s="91"/>
      <c r="G2" s="91"/>
      <c r="H2" s="21"/>
      <c r="I2" s="91"/>
      <c r="J2" s="90"/>
      <c r="M2" s="90"/>
      <c r="N2" s="90"/>
      <c r="O2" s="16"/>
      <c r="T2" s="90"/>
      <c r="U2" s="90"/>
      <c r="V2" s="90"/>
      <c r="W2" s="90"/>
      <c r="X2" s="90"/>
      <c r="Z2" s="90"/>
      <c r="AA2" s="90"/>
      <c r="AD2" s="90"/>
      <c r="AE2" s="90"/>
      <c r="AF2" s="16"/>
      <c r="AK2" s="90"/>
      <c r="AL2" s="90"/>
      <c r="AM2" s="90"/>
      <c r="AN2" s="90"/>
      <c r="AO2" s="90"/>
      <c r="AQ2" s="90"/>
      <c r="AR2" s="90"/>
      <c r="AU2" s="90"/>
      <c r="AV2" s="90"/>
      <c r="AW2" s="16"/>
      <c r="BB2" s="23"/>
      <c r="BC2" s="23"/>
      <c r="BD2" s="23"/>
      <c r="BE2" s="23"/>
      <c r="BF2" s="23"/>
      <c r="BG2" s="23"/>
    </row>
    <row r="3" spans="1:59" s="2" customFormat="1" ht="18.75" x14ac:dyDescent="0.3">
      <c r="A3" s="138"/>
      <c r="B3" s="138"/>
      <c r="C3" s="90"/>
      <c r="D3" s="90"/>
      <c r="E3" s="90"/>
      <c r="F3" s="90"/>
      <c r="G3" s="90"/>
      <c r="I3" s="90"/>
      <c r="J3" s="90"/>
      <c r="M3" s="90"/>
      <c r="N3" s="90"/>
      <c r="O3" s="16"/>
      <c r="T3" s="90"/>
      <c r="U3" s="90"/>
      <c r="V3" s="90"/>
      <c r="W3" s="90"/>
      <c r="X3" s="90"/>
      <c r="Z3" s="90"/>
      <c r="AA3" s="90"/>
      <c r="AD3" s="90"/>
      <c r="AE3" s="90"/>
      <c r="AF3" s="16"/>
      <c r="AK3" s="90"/>
      <c r="AL3" s="90"/>
      <c r="AM3" s="90"/>
      <c r="AN3" s="90"/>
      <c r="AO3" s="90"/>
      <c r="AQ3" s="90"/>
      <c r="AR3" s="90"/>
      <c r="AU3" s="90"/>
      <c r="AV3" s="90"/>
      <c r="AW3" s="16"/>
      <c r="BB3" s="23"/>
      <c r="BC3" s="23"/>
      <c r="BD3" s="23"/>
      <c r="BE3" s="23"/>
      <c r="BF3" s="23"/>
      <c r="BG3" s="23"/>
    </row>
    <row r="4" spans="1:59" s="2" customFormat="1" x14ac:dyDescent="0.25">
      <c r="C4" s="90"/>
      <c r="D4" s="90"/>
      <c r="E4" s="90"/>
      <c r="F4" s="90"/>
      <c r="G4" s="90"/>
      <c r="I4" s="90"/>
      <c r="J4" s="90"/>
      <c r="M4" s="90"/>
      <c r="N4" s="90"/>
      <c r="O4" s="16"/>
      <c r="T4" s="90"/>
      <c r="U4" s="90"/>
      <c r="V4" s="90"/>
      <c r="W4" s="90"/>
      <c r="X4" s="90"/>
      <c r="Z4" s="90"/>
      <c r="AA4" s="90"/>
      <c r="AD4" s="90"/>
      <c r="AE4" s="90"/>
      <c r="AF4" s="16"/>
      <c r="AK4" s="90"/>
      <c r="AL4" s="90"/>
      <c r="AM4" s="90"/>
      <c r="AN4" s="90"/>
      <c r="AO4" s="90"/>
      <c r="AQ4" s="90"/>
      <c r="AR4" s="90"/>
      <c r="AU4" s="90"/>
      <c r="AV4" s="90"/>
      <c r="AW4" s="16"/>
      <c r="BB4" s="23"/>
      <c r="BC4" s="23"/>
      <c r="BD4" s="23"/>
      <c r="BE4" s="23"/>
      <c r="BF4" s="23"/>
      <c r="BG4" s="23"/>
    </row>
    <row r="5" spans="1:59" s="7" customFormat="1" ht="63.75" customHeight="1" x14ac:dyDescent="0.25">
      <c r="B5" s="17"/>
      <c r="C5" s="139" t="s">
        <v>8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 t="s">
        <v>34</v>
      </c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2" t="s">
        <v>35</v>
      </c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51" t="s">
        <v>39</v>
      </c>
      <c r="BC5" s="151"/>
      <c r="BD5" s="151"/>
      <c r="BE5" s="144" t="s">
        <v>40</v>
      </c>
      <c r="BF5" s="144"/>
      <c r="BG5" s="144"/>
    </row>
    <row r="6" spans="1:59" ht="125.25" customHeight="1" x14ac:dyDescent="0.25">
      <c r="A6" s="145" t="s">
        <v>37</v>
      </c>
      <c r="B6" s="145" t="s">
        <v>48</v>
      </c>
      <c r="C6" s="155" t="s">
        <v>58</v>
      </c>
      <c r="D6" s="147" t="s">
        <v>6</v>
      </c>
      <c r="E6" s="147"/>
      <c r="F6" s="147"/>
      <c r="G6" s="148" t="s">
        <v>50</v>
      </c>
      <c r="H6" s="147" t="s">
        <v>7</v>
      </c>
      <c r="I6" s="147"/>
      <c r="J6" s="147"/>
      <c r="K6" s="147"/>
      <c r="L6" s="147"/>
      <c r="M6" s="147"/>
      <c r="N6" s="148" t="s">
        <v>51</v>
      </c>
      <c r="O6" s="149" t="s">
        <v>49</v>
      </c>
      <c r="P6" s="146" t="s">
        <v>15</v>
      </c>
      <c r="Q6" s="146" t="s">
        <v>13</v>
      </c>
      <c r="R6" s="146" t="s">
        <v>14</v>
      </c>
      <c r="S6" s="152" t="s">
        <v>16</v>
      </c>
      <c r="T6" s="155" t="s">
        <v>58</v>
      </c>
      <c r="U6" s="147" t="s">
        <v>6</v>
      </c>
      <c r="V6" s="147"/>
      <c r="W6" s="147"/>
      <c r="X6" s="153" t="s">
        <v>50</v>
      </c>
      <c r="Y6" s="147" t="s">
        <v>7</v>
      </c>
      <c r="Z6" s="147"/>
      <c r="AA6" s="147"/>
      <c r="AB6" s="147"/>
      <c r="AC6" s="147"/>
      <c r="AD6" s="147"/>
      <c r="AE6" s="153" t="s">
        <v>51</v>
      </c>
      <c r="AF6" s="149" t="s">
        <v>49</v>
      </c>
      <c r="AG6" s="146" t="s">
        <v>15</v>
      </c>
      <c r="AH6" s="146" t="s">
        <v>13</v>
      </c>
      <c r="AI6" s="146" t="s">
        <v>14</v>
      </c>
      <c r="AJ6" s="152" t="s">
        <v>16</v>
      </c>
      <c r="AK6" s="155" t="s">
        <v>58</v>
      </c>
      <c r="AL6" s="147" t="s">
        <v>6</v>
      </c>
      <c r="AM6" s="147"/>
      <c r="AN6" s="147"/>
      <c r="AO6" s="156" t="s">
        <v>50</v>
      </c>
      <c r="AP6" s="147" t="s">
        <v>7</v>
      </c>
      <c r="AQ6" s="147"/>
      <c r="AR6" s="147"/>
      <c r="AS6" s="147"/>
      <c r="AT6" s="147"/>
      <c r="AU6" s="147"/>
      <c r="AV6" s="156" t="s">
        <v>51</v>
      </c>
      <c r="AW6" s="149" t="s">
        <v>49</v>
      </c>
      <c r="AX6" s="146" t="s">
        <v>15</v>
      </c>
      <c r="AY6" s="146" t="s">
        <v>13</v>
      </c>
      <c r="AZ6" s="146" t="s">
        <v>14</v>
      </c>
      <c r="BA6" s="157" t="s">
        <v>16</v>
      </c>
      <c r="BB6" s="154" t="s">
        <v>52</v>
      </c>
      <c r="BC6" s="154" t="s">
        <v>53</v>
      </c>
      <c r="BD6" s="154" t="s">
        <v>54</v>
      </c>
      <c r="BE6" s="158" t="s">
        <v>52</v>
      </c>
      <c r="BF6" s="158" t="s">
        <v>53</v>
      </c>
      <c r="BG6" s="158" t="s">
        <v>54</v>
      </c>
    </row>
    <row r="7" spans="1:59" ht="154.5" customHeight="1" x14ac:dyDescent="0.25">
      <c r="A7" s="145"/>
      <c r="B7" s="145"/>
      <c r="C7" s="155"/>
      <c r="D7" s="8" t="s">
        <v>0</v>
      </c>
      <c r="E7" s="8" t="s">
        <v>1</v>
      </c>
      <c r="F7" s="96" t="s">
        <v>62</v>
      </c>
      <c r="G7" s="148"/>
      <c r="H7" s="75" t="s">
        <v>2</v>
      </c>
      <c r="I7" s="8" t="s">
        <v>61</v>
      </c>
      <c r="J7" s="8" t="s">
        <v>60</v>
      </c>
      <c r="K7" s="75" t="s">
        <v>4</v>
      </c>
      <c r="L7" s="75" t="s">
        <v>5</v>
      </c>
      <c r="M7" s="8" t="s">
        <v>64</v>
      </c>
      <c r="N7" s="148"/>
      <c r="O7" s="150"/>
      <c r="P7" s="146"/>
      <c r="Q7" s="146"/>
      <c r="R7" s="146"/>
      <c r="S7" s="152"/>
      <c r="T7" s="155"/>
      <c r="U7" s="8" t="s">
        <v>0</v>
      </c>
      <c r="V7" s="8" t="s">
        <v>1</v>
      </c>
      <c r="W7" s="96" t="s">
        <v>62</v>
      </c>
      <c r="X7" s="153"/>
      <c r="Y7" s="75" t="s">
        <v>2</v>
      </c>
      <c r="Z7" s="8" t="s">
        <v>61</v>
      </c>
      <c r="AA7" s="8" t="s">
        <v>60</v>
      </c>
      <c r="AB7" s="75" t="s">
        <v>4</v>
      </c>
      <c r="AC7" s="75" t="s">
        <v>5</v>
      </c>
      <c r="AD7" s="8" t="s">
        <v>64</v>
      </c>
      <c r="AE7" s="153"/>
      <c r="AF7" s="150"/>
      <c r="AG7" s="146"/>
      <c r="AH7" s="146"/>
      <c r="AI7" s="146"/>
      <c r="AJ7" s="152"/>
      <c r="AK7" s="155"/>
      <c r="AL7" s="8" t="s">
        <v>0</v>
      </c>
      <c r="AM7" s="8" t="s">
        <v>1</v>
      </c>
      <c r="AN7" s="96" t="s">
        <v>62</v>
      </c>
      <c r="AO7" s="156"/>
      <c r="AP7" s="75" t="s">
        <v>2</v>
      </c>
      <c r="AQ7" s="8" t="s">
        <v>61</v>
      </c>
      <c r="AR7" s="8" t="s">
        <v>60</v>
      </c>
      <c r="AS7" s="75" t="s">
        <v>4</v>
      </c>
      <c r="AT7" s="75" t="s">
        <v>5</v>
      </c>
      <c r="AU7" s="8" t="s">
        <v>64</v>
      </c>
      <c r="AV7" s="156"/>
      <c r="AW7" s="150"/>
      <c r="AX7" s="146"/>
      <c r="AY7" s="146"/>
      <c r="AZ7" s="146"/>
      <c r="BA7" s="157"/>
      <c r="BB7" s="154"/>
      <c r="BC7" s="154"/>
      <c r="BD7" s="154"/>
      <c r="BE7" s="158"/>
      <c r="BF7" s="158"/>
      <c r="BG7" s="158"/>
    </row>
    <row r="8" spans="1:59" s="1" customFormat="1" ht="30" customHeight="1" outlineLevel="1" x14ac:dyDescent="0.25">
      <c r="A8" s="70">
        <v>1</v>
      </c>
      <c r="B8" s="70" t="s">
        <v>9</v>
      </c>
      <c r="C8" s="73">
        <v>173</v>
      </c>
      <c r="D8" s="8">
        <v>101</v>
      </c>
      <c r="E8" s="8">
        <v>17</v>
      </c>
      <c r="F8" s="8">
        <v>52</v>
      </c>
      <c r="G8" s="9">
        <f>D8+E8+F8</f>
        <v>170</v>
      </c>
      <c r="H8" s="76"/>
      <c r="I8" s="10">
        <v>0</v>
      </c>
      <c r="J8" s="10">
        <v>0</v>
      </c>
      <c r="K8" s="76"/>
      <c r="L8" s="76"/>
      <c r="M8" s="10">
        <v>0</v>
      </c>
      <c r="N8" s="9">
        <f>H8+I8+J8+K8+L8+M8</f>
        <v>0</v>
      </c>
      <c r="O8" s="12">
        <f>C8+G8+N8</f>
        <v>343</v>
      </c>
      <c r="P8" s="11">
        <f t="shared" ref="P8:P36" si="0">(C8/O8)</f>
        <v>0.50437317784256563</v>
      </c>
      <c r="Q8" s="11">
        <f t="shared" ref="Q8:Q36" si="1">(G8/O8)</f>
        <v>0.49562682215743442</v>
      </c>
      <c r="R8" s="11">
        <f>(N8/O8)</f>
        <v>0</v>
      </c>
      <c r="S8" s="13">
        <f>P8+Q8+R8</f>
        <v>1</v>
      </c>
      <c r="T8" s="73">
        <v>175</v>
      </c>
      <c r="U8" s="8">
        <v>50</v>
      </c>
      <c r="V8" s="8">
        <v>16</v>
      </c>
      <c r="W8" s="8">
        <v>52</v>
      </c>
      <c r="X8" s="15">
        <f>U8+V8+W8</f>
        <v>118</v>
      </c>
      <c r="Y8" s="76"/>
      <c r="Z8" s="10">
        <v>0</v>
      </c>
      <c r="AA8" s="10">
        <v>0</v>
      </c>
      <c r="AB8" s="76"/>
      <c r="AC8" s="76"/>
      <c r="AD8" s="10">
        <v>0</v>
      </c>
      <c r="AE8" s="15">
        <f>Y8+Z8+AA8+AB8+AC8+AD8</f>
        <v>0</v>
      </c>
      <c r="AF8" s="12">
        <f>T8+X8+AE8</f>
        <v>293</v>
      </c>
      <c r="AG8" s="11">
        <f t="shared" ref="AG8:AG36" si="2">(T8/AF8)</f>
        <v>0.59726962457337884</v>
      </c>
      <c r="AH8" s="11">
        <f t="shared" ref="AH8:AH36" si="3">(X8/AF8)</f>
        <v>0.40273037542662116</v>
      </c>
      <c r="AI8" s="11">
        <f>(AE8/AF8)</f>
        <v>0</v>
      </c>
      <c r="AJ8" s="13">
        <f>AG8+AH8+AI8</f>
        <v>1</v>
      </c>
      <c r="AK8" s="73">
        <v>165</v>
      </c>
      <c r="AL8" s="8">
        <v>51</v>
      </c>
      <c r="AM8" s="8">
        <v>16</v>
      </c>
      <c r="AN8" s="8">
        <v>56</v>
      </c>
      <c r="AO8" s="64">
        <f>AL8+AM8+AN8</f>
        <v>123</v>
      </c>
      <c r="AP8" s="76"/>
      <c r="AQ8" s="10">
        <v>0</v>
      </c>
      <c r="AR8" s="10">
        <v>0</v>
      </c>
      <c r="AS8" s="76"/>
      <c r="AT8" s="76"/>
      <c r="AU8" s="10">
        <v>0</v>
      </c>
      <c r="AV8" s="64">
        <f>AP8+AQ8+AR8+AS8+AT8+AU8</f>
        <v>0</v>
      </c>
      <c r="AW8" s="12">
        <f>AK8+AO8+AV8</f>
        <v>288</v>
      </c>
      <c r="AX8" s="11">
        <f t="shared" ref="AX8:AX36" si="4">(AK8/AW8)</f>
        <v>0.57291666666666663</v>
      </c>
      <c r="AY8" s="11">
        <f>(AO8/AW8)</f>
        <v>0.42708333333333331</v>
      </c>
      <c r="AZ8" s="11">
        <f>(AP8/AX8)</f>
        <v>0</v>
      </c>
      <c r="BA8" s="18">
        <f>AX8+AY8+AZ8</f>
        <v>1</v>
      </c>
      <c r="BB8" s="25">
        <f t="shared" ref="BB8:BB36" si="5">AK8-C8</f>
        <v>-8</v>
      </c>
      <c r="BC8" s="25">
        <f t="shared" ref="BC8:BC36" si="6">AO8-G8</f>
        <v>-47</v>
      </c>
      <c r="BD8" s="25">
        <f t="shared" ref="BD8:BD36" si="7">AV8-N8</f>
        <v>0</v>
      </c>
      <c r="BE8" s="26">
        <f t="shared" ref="BE8:BE36" si="8">(AX8-P8)</f>
        <v>6.8543488824100995E-2</v>
      </c>
      <c r="BF8" s="26">
        <f t="shared" ref="BF8:BF36" si="9">(AY8-Q8)</f>
        <v>-6.8543488824101106E-2</v>
      </c>
      <c r="BG8" s="26">
        <f t="shared" ref="BG8:BG36" si="10">(AZ8-R8)</f>
        <v>0</v>
      </c>
    </row>
    <row r="9" spans="1:59" s="1" customFormat="1" ht="30" customHeight="1" outlineLevel="1" x14ac:dyDescent="0.25">
      <c r="A9" s="70">
        <v>2</v>
      </c>
      <c r="B9" s="70" t="s">
        <v>10</v>
      </c>
      <c r="C9" s="14">
        <v>272</v>
      </c>
      <c r="D9" s="97">
        <v>20</v>
      </c>
      <c r="E9" s="97">
        <v>10</v>
      </c>
      <c r="F9" s="97">
        <v>5</v>
      </c>
      <c r="G9" s="9">
        <f t="shared" ref="G9:G34" si="11">D9+E9+F9</f>
        <v>35</v>
      </c>
      <c r="H9" s="77"/>
      <c r="I9" s="97">
        <v>0</v>
      </c>
      <c r="J9" s="97">
        <v>0</v>
      </c>
      <c r="K9" s="77"/>
      <c r="L9" s="77"/>
      <c r="M9" s="97">
        <v>0</v>
      </c>
      <c r="N9" s="9">
        <f t="shared" ref="N9:N34" si="12">H9+I9+J9+K9+L9+M9</f>
        <v>0</v>
      </c>
      <c r="O9" s="12">
        <f>C9+G9+N9</f>
        <v>307</v>
      </c>
      <c r="P9" s="11">
        <f t="shared" si="0"/>
        <v>0.88599348534201949</v>
      </c>
      <c r="Q9" s="11">
        <f t="shared" si="1"/>
        <v>0.11400651465798045</v>
      </c>
      <c r="R9" s="11">
        <f t="shared" ref="R9:R36" si="13">(N9/O9)</f>
        <v>0</v>
      </c>
      <c r="S9" s="13">
        <f t="shared" ref="S9:S36" si="14">P9+Q9+R9</f>
        <v>1</v>
      </c>
      <c r="T9" s="14">
        <v>272</v>
      </c>
      <c r="U9" s="97">
        <v>26</v>
      </c>
      <c r="V9" s="97">
        <v>5</v>
      </c>
      <c r="W9" s="97">
        <v>5</v>
      </c>
      <c r="X9" s="15">
        <f t="shared" ref="X9:X34" si="15">U9+V9+W9</f>
        <v>36</v>
      </c>
      <c r="Y9" s="77"/>
      <c r="Z9" s="97">
        <v>0</v>
      </c>
      <c r="AA9" s="97">
        <v>0</v>
      </c>
      <c r="AB9" s="77"/>
      <c r="AC9" s="77"/>
      <c r="AD9" s="97">
        <v>0</v>
      </c>
      <c r="AE9" s="15">
        <f t="shared" ref="AE9:AE34" si="16">Y9+Z9+AA9+AB9+AC9+AD9</f>
        <v>0</v>
      </c>
      <c r="AF9" s="12">
        <f>T9+X9+AE9</f>
        <v>308</v>
      </c>
      <c r="AG9" s="11">
        <f t="shared" si="2"/>
        <v>0.88311688311688308</v>
      </c>
      <c r="AH9" s="11">
        <f t="shared" si="3"/>
        <v>0.11688311688311688</v>
      </c>
      <c r="AI9" s="11">
        <f t="shared" ref="AI9:AI36" si="17">(AE9/AF9)</f>
        <v>0</v>
      </c>
      <c r="AJ9" s="13">
        <f t="shared" ref="AJ9:AJ36" si="18">AG9+AH9+AI9</f>
        <v>1</v>
      </c>
      <c r="AK9" s="14">
        <v>272</v>
      </c>
      <c r="AL9" s="97">
        <v>23</v>
      </c>
      <c r="AM9" s="97">
        <v>10</v>
      </c>
      <c r="AN9" s="97">
        <v>5</v>
      </c>
      <c r="AO9" s="64">
        <f t="shared" ref="AO9:AO34" si="19">AL9+AM9+AN9</f>
        <v>38</v>
      </c>
      <c r="AP9" s="77"/>
      <c r="AQ9" s="97">
        <v>0</v>
      </c>
      <c r="AR9" s="97">
        <v>0</v>
      </c>
      <c r="AS9" s="77"/>
      <c r="AT9" s="77"/>
      <c r="AU9" s="97">
        <v>0</v>
      </c>
      <c r="AV9" s="64">
        <f t="shared" ref="AV9:AV34" si="20">AP9+AQ9+AR9+AS9+AT9+AU9</f>
        <v>0</v>
      </c>
      <c r="AW9" s="12">
        <f>AK9+AO9+AV9</f>
        <v>310</v>
      </c>
      <c r="AX9" s="11">
        <f t="shared" si="4"/>
        <v>0.8774193548387097</v>
      </c>
      <c r="AY9" s="11">
        <f t="shared" ref="AY9:AY36" si="21">(AO9/AW9)</f>
        <v>0.12258064516129032</v>
      </c>
      <c r="AZ9" s="11">
        <f t="shared" ref="AZ9:AZ36" si="22">(AV9/AW9)</f>
        <v>0</v>
      </c>
      <c r="BA9" s="18">
        <f t="shared" ref="BA9:BA36" si="23">AX9+AY9+AZ9</f>
        <v>1</v>
      </c>
      <c r="BB9" s="25">
        <f t="shared" si="5"/>
        <v>0</v>
      </c>
      <c r="BC9" s="25">
        <f t="shared" si="6"/>
        <v>3</v>
      </c>
      <c r="BD9" s="25">
        <f t="shared" si="7"/>
        <v>0</v>
      </c>
      <c r="BE9" s="26">
        <f t="shared" si="8"/>
        <v>-8.5741305033097959E-3</v>
      </c>
      <c r="BF9" s="26">
        <f t="shared" si="9"/>
        <v>8.5741305033098653E-3</v>
      </c>
      <c r="BG9" s="26">
        <f t="shared" si="10"/>
        <v>0</v>
      </c>
    </row>
    <row r="10" spans="1:59" s="1" customFormat="1" ht="30" customHeight="1" outlineLevel="1" x14ac:dyDescent="0.25">
      <c r="A10" s="70">
        <v>3</v>
      </c>
      <c r="B10" s="70" t="s">
        <v>11</v>
      </c>
      <c r="C10" s="14">
        <v>319</v>
      </c>
      <c r="D10" s="97">
        <v>8</v>
      </c>
      <c r="E10" s="97">
        <v>58</v>
      </c>
      <c r="F10" s="97">
        <v>2</v>
      </c>
      <c r="G10" s="9">
        <f t="shared" si="11"/>
        <v>68</v>
      </c>
      <c r="H10" s="77"/>
      <c r="I10" s="97">
        <v>0</v>
      </c>
      <c r="J10" s="97">
        <v>0</v>
      </c>
      <c r="K10" s="77"/>
      <c r="L10" s="77"/>
      <c r="M10" s="97">
        <v>0</v>
      </c>
      <c r="N10" s="9">
        <f t="shared" si="12"/>
        <v>0</v>
      </c>
      <c r="O10" s="12">
        <f>C10+G10+N10</f>
        <v>387</v>
      </c>
      <c r="P10" s="11">
        <f t="shared" si="0"/>
        <v>0.82428940568475451</v>
      </c>
      <c r="Q10" s="11">
        <f t="shared" si="1"/>
        <v>0.17571059431524547</v>
      </c>
      <c r="R10" s="11">
        <f t="shared" si="13"/>
        <v>0</v>
      </c>
      <c r="S10" s="13">
        <f t="shared" si="14"/>
        <v>1</v>
      </c>
      <c r="T10" s="14">
        <v>308</v>
      </c>
      <c r="U10" s="97">
        <v>21</v>
      </c>
      <c r="V10" s="97">
        <v>58</v>
      </c>
      <c r="W10" s="97">
        <v>0</v>
      </c>
      <c r="X10" s="15">
        <f t="shared" si="15"/>
        <v>79</v>
      </c>
      <c r="Y10" s="77"/>
      <c r="Z10" s="97">
        <v>0</v>
      </c>
      <c r="AA10" s="97">
        <v>0</v>
      </c>
      <c r="AB10" s="77"/>
      <c r="AC10" s="77"/>
      <c r="AD10" s="97">
        <v>0</v>
      </c>
      <c r="AE10" s="15">
        <f t="shared" si="16"/>
        <v>0</v>
      </c>
      <c r="AF10" s="12">
        <f>T10+X10+AE10</f>
        <v>387</v>
      </c>
      <c r="AG10" s="11">
        <f t="shared" si="2"/>
        <v>0.79586563307493541</v>
      </c>
      <c r="AH10" s="11">
        <f t="shared" si="3"/>
        <v>0.20413436692506459</v>
      </c>
      <c r="AI10" s="11">
        <f t="shared" si="17"/>
        <v>0</v>
      </c>
      <c r="AJ10" s="13">
        <f t="shared" si="18"/>
        <v>1</v>
      </c>
      <c r="AK10" s="14">
        <v>298</v>
      </c>
      <c r="AL10" s="97">
        <v>25</v>
      </c>
      <c r="AM10" s="97">
        <v>51</v>
      </c>
      <c r="AN10" s="97">
        <v>8</v>
      </c>
      <c r="AO10" s="64">
        <f t="shared" si="19"/>
        <v>84</v>
      </c>
      <c r="AP10" s="77"/>
      <c r="AQ10" s="97">
        <v>0</v>
      </c>
      <c r="AR10" s="97">
        <v>0</v>
      </c>
      <c r="AS10" s="77"/>
      <c r="AT10" s="77"/>
      <c r="AU10" s="97">
        <v>0</v>
      </c>
      <c r="AV10" s="64">
        <f t="shared" si="20"/>
        <v>0</v>
      </c>
      <c r="AW10" s="12">
        <f>AK10+AO10+AV10</f>
        <v>382</v>
      </c>
      <c r="AX10" s="11">
        <f t="shared" si="4"/>
        <v>0.78010471204188481</v>
      </c>
      <c r="AY10" s="11">
        <f t="shared" si="21"/>
        <v>0.21989528795811519</v>
      </c>
      <c r="AZ10" s="11">
        <f t="shared" si="22"/>
        <v>0</v>
      </c>
      <c r="BA10" s="18">
        <f t="shared" si="23"/>
        <v>1</v>
      </c>
      <c r="BB10" s="25">
        <f t="shared" si="5"/>
        <v>-21</v>
      </c>
      <c r="BC10" s="25">
        <f t="shared" si="6"/>
        <v>16</v>
      </c>
      <c r="BD10" s="25">
        <f t="shared" si="7"/>
        <v>0</v>
      </c>
      <c r="BE10" s="26">
        <f t="shared" si="8"/>
        <v>-4.4184693642869699E-2</v>
      </c>
      <c r="BF10" s="26">
        <f t="shared" si="9"/>
        <v>4.4184693642869727E-2</v>
      </c>
      <c r="BG10" s="26">
        <f t="shared" si="10"/>
        <v>0</v>
      </c>
    </row>
    <row r="11" spans="1:59" s="1" customFormat="1" ht="30" customHeight="1" outlineLevel="1" x14ac:dyDescent="0.25">
      <c r="A11" s="70">
        <v>4</v>
      </c>
      <c r="B11" s="70" t="s">
        <v>12</v>
      </c>
      <c r="C11" s="14">
        <v>597</v>
      </c>
      <c r="D11" s="97">
        <v>5</v>
      </c>
      <c r="E11" s="97"/>
      <c r="F11" s="97">
        <v>25</v>
      </c>
      <c r="G11" s="9">
        <f t="shared" si="11"/>
        <v>30</v>
      </c>
      <c r="H11" s="77"/>
      <c r="I11" s="97">
        <v>55</v>
      </c>
      <c r="J11" s="97">
        <v>3</v>
      </c>
      <c r="K11" s="77"/>
      <c r="L11" s="77"/>
      <c r="M11" s="97">
        <v>0</v>
      </c>
      <c r="N11" s="9">
        <f t="shared" si="12"/>
        <v>58</v>
      </c>
      <c r="O11" s="12">
        <f>C11+G11+N11</f>
        <v>685</v>
      </c>
      <c r="P11" s="11">
        <f t="shared" si="0"/>
        <v>0.87153284671532849</v>
      </c>
      <c r="Q11" s="11">
        <f t="shared" si="1"/>
        <v>4.3795620437956206E-2</v>
      </c>
      <c r="R11" s="11">
        <f t="shared" si="13"/>
        <v>8.4671532846715331E-2</v>
      </c>
      <c r="S11" s="13">
        <f t="shared" si="14"/>
        <v>1</v>
      </c>
      <c r="T11" s="14">
        <v>556</v>
      </c>
      <c r="U11" s="97">
        <v>10</v>
      </c>
      <c r="V11" s="97">
        <v>0</v>
      </c>
      <c r="W11" s="97">
        <v>31</v>
      </c>
      <c r="X11" s="15">
        <f t="shared" si="15"/>
        <v>41</v>
      </c>
      <c r="Y11" s="77"/>
      <c r="Z11" s="97">
        <v>81</v>
      </c>
      <c r="AA11" s="97">
        <v>3</v>
      </c>
      <c r="AB11" s="77"/>
      <c r="AC11" s="77"/>
      <c r="AD11" s="97">
        <v>0</v>
      </c>
      <c r="AE11" s="15">
        <f t="shared" si="16"/>
        <v>84</v>
      </c>
      <c r="AF11" s="12">
        <f>T11+X11+AE11</f>
        <v>681</v>
      </c>
      <c r="AG11" s="11">
        <f t="shared" si="2"/>
        <v>0.81644640234948607</v>
      </c>
      <c r="AH11" s="11">
        <f t="shared" si="3"/>
        <v>6.0205580029368579E-2</v>
      </c>
      <c r="AI11" s="11">
        <f t="shared" si="17"/>
        <v>0.12334801762114538</v>
      </c>
      <c r="AJ11" s="13">
        <f t="shared" si="18"/>
        <v>1</v>
      </c>
      <c r="AK11" s="14">
        <v>541</v>
      </c>
      <c r="AL11" s="97">
        <v>10</v>
      </c>
      <c r="AM11" s="97">
        <v>0</v>
      </c>
      <c r="AN11" s="97">
        <v>31</v>
      </c>
      <c r="AO11" s="64">
        <f t="shared" si="19"/>
        <v>41</v>
      </c>
      <c r="AP11" s="77"/>
      <c r="AQ11" s="97">
        <v>0</v>
      </c>
      <c r="AR11" s="97">
        <v>3</v>
      </c>
      <c r="AS11" s="77"/>
      <c r="AT11" s="77"/>
      <c r="AU11" s="97">
        <v>0</v>
      </c>
      <c r="AV11" s="64">
        <f t="shared" si="20"/>
        <v>3</v>
      </c>
      <c r="AW11" s="12">
        <f>AK11+AO11+AV11</f>
        <v>585</v>
      </c>
      <c r="AX11" s="11">
        <f t="shared" si="4"/>
        <v>0.92478632478632483</v>
      </c>
      <c r="AY11" s="11">
        <f t="shared" si="21"/>
        <v>7.0085470085470086E-2</v>
      </c>
      <c r="AZ11" s="11">
        <f t="shared" si="22"/>
        <v>5.1282051282051282E-3</v>
      </c>
      <c r="BA11" s="18">
        <f t="shared" si="23"/>
        <v>1</v>
      </c>
      <c r="BB11" s="25">
        <f t="shared" si="5"/>
        <v>-56</v>
      </c>
      <c r="BC11" s="25">
        <f t="shared" si="6"/>
        <v>11</v>
      </c>
      <c r="BD11" s="25">
        <f t="shared" si="7"/>
        <v>-55</v>
      </c>
      <c r="BE11" s="26">
        <f t="shared" si="8"/>
        <v>5.3253478070996341E-2</v>
      </c>
      <c r="BF11" s="26">
        <f t="shared" si="9"/>
        <v>2.628984964751388E-2</v>
      </c>
      <c r="BG11" s="26">
        <f t="shared" si="10"/>
        <v>-7.9543327718510207E-2</v>
      </c>
    </row>
    <row r="12" spans="1:59" s="41" customFormat="1" ht="30" customHeight="1" x14ac:dyDescent="0.25">
      <c r="A12" s="34"/>
      <c r="B12" s="34" t="s">
        <v>41</v>
      </c>
      <c r="C12" s="42">
        <f>SUM(C8:C11)</f>
        <v>1361</v>
      </c>
      <c r="D12" s="42">
        <f t="shared" ref="D12:AW12" si="24">SUM(D8:D11)</f>
        <v>134</v>
      </c>
      <c r="E12" s="42">
        <f t="shared" si="24"/>
        <v>85</v>
      </c>
      <c r="F12" s="42">
        <f t="shared" si="24"/>
        <v>84</v>
      </c>
      <c r="G12" s="37">
        <f t="shared" si="24"/>
        <v>303</v>
      </c>
      <c r="H12" s="78">
        <f t="shared" si="24"/>
        <v>0</v>
      </c>
      <c r="I12" s="42">
        <f t="shared" si="24"/>
        <v>55</v>
      </c>
      <c r="J12" s="42">
        <f t="shared" si="24"/>
        <v>3</v>
      </c>
      <c r="K12" s="78">
        <f t="shared" si="24"/>
        <v>0</v>
      </c>
      <c r="L12" s="78">
        <f t="shared" si="24"/>
        <v>0</v>
      </c>
      <c r="M12" s="42">
        <f t="shared" si="24"/>
        <v>0</v>
      </c>
      <c r="N12" s="37">
        <f t="shared" si="24"/>
        <v>58</v>
      </c>
      <c r="O12" s="62">
        <f t="shared" si="24"/>
        <v>1722</v>
      </c>
      <c r="P12" s="38">
        <f t="shared" si="0"/>
        <v>0.79036004645760738</v>
      </c>
      <c r="Q12" s="38">
        <f t="shared" si="1"/>
        <v>0.1759581881533101</v>
      </c>
      <c r="R12" s="38">
        <f>(N12/O12)</f>
        <v>3.3681765389082463E-2</v>
      </c>
      <c r="S12" s="39">
        <f>P12+Q12+R12</f>
        <v>1</v>
      </c>
      <c r="T12" s="42">
        <f t="shared" si="24"/>
        <v>1311</v>
      </c>
      <c r="U12" s="42">
        <f t="shared" si="24"/>
        <v>107</v>
      </c>
      <c r="V12" s="42">
        <f t="shared" si="24"/>
        <v>79</v>
      </c>
      <c r="W12" s="42">
        <f t="shared" si="24"/>
        <v>88</v>
      </c>
      <c r="X12" s="67">
        <f t="shared" si="24"/>
        <v>274</v>
      </c>
      <c r="Y12" s="78">
        <f t="shared" si="24"/>
        <v>0</v>
      </c>
      <c r="Z12" s="42">
        <f t="shared" si="24"/>
        <v>81</v>
      </c>
      <c r="AA12" s="42">
        <f t="shared" si="24"/>
        <v>3</v>
      </c>
      <c r="AB12" s="78">
        <f t="shared" si="24"/>
        <v>0</v>
      </c>
      <c r="AC12" s="78">
        <f t="shared" si="24"/>
        <v>0</v>
      </c>
      <c r="AD12" s="42">
        <f t="shared" si="24"/>
        <v>0</v>
      </c>
      <c r="AE12" s="67">
        <f t="shared" si="24"/>
        <v>84</v>
      </c>
      <c r="AF12" s="62">
        <f t="shared" si="24"/>
        <v>1669</v>
      </c>
      <c r="AG12" s="38">
        <f t="shared" si="2"/>
        <v>0.7855002995805872</v>
      </c>
      <c r="AH12" s="38">
        <f t="shared" si="3"/>
        <v>0.16417016177351706</v>
      </c>
      <c r="AI12" s="38">
        <f>(AE12/AF12)</f>
        <v>5.0329538645895747E-2</v>
      </c>
      <c r="AJ12" s="39">
        <f>AG12+AH12+AI12</f>
        <v>1</v>
      </c>
      <c r="AK12" s="42">
        <f t="shared" si="24"/>
        <v>1276</v>
      </c>
      <c r="AL12" s="42">
        <f t="shared" si="24"/>
        <v>109</v>
      </c>
      <c r="AM12" s="42">
        <f t="shared" si="24"/>
        <v>77</v>
      </c>
      <c r="AN12" s="42">
        <f t="shared" si="24"/>
        <v>100</v>
      </c>
      <c r="AO12" s="65">
        <f t="shared" si="24"/>
        <v>286</v>
      </c>
      <c r="AP12" s="78">
        <f t="shared" si="24"/>
        <v>0</v>
      </c>
      <c r="AQ12" s="42">
        <f t="shared" si="24"/>
        <v>0</v>
      </c>
      <c r="AR12" s="42">
        <f t="shared" si="24"/>
        <v>3</v>
      </c>
      <c r="AS12" s="78">
        <f t="shared" si="24"/>
        <v>0</v>
      </c>
      <c r="AT12" s="78">
        <f t="shared" si="24"/>
        <v>0</v>
      </c>
      <c r="AU12" s="42">
        <f t="shared" si="24"/>
        <v>0</v>
      </c>
      <c r="AV12" s="65">
        <f t="shared" si="24"/>
        <v>3</v>
      </c>
      <c r="AW12" s="62">
        <f t="shared" si="24"/>
        <v>1565</v>
      </c>
      <c r="AX12" s="38">
        <f t="shared" si="4"/>
        <v>0.81533546325878592</v>
      </c>
      <c r="AY12" s="38">
        <f t="shared" si="21"/>
        <v>0.18274760383386582</v>
      </c>
      <c r="AZ12" s="38">
        <f>(AP12/AX12)</f>
        <v>0</v>
      </c>
      <c r="BA12" s="40">
        <f>AX12+AY12+AZ12</f>
        <v>0.99808306709265171</v>
      </c>
      <c r="BB12" s="35">
        <f t="shared" si="5"/>
        <v>-85</v>
      </c>
      <c r="BC12" s="35">
        <f t="shared" si="6"/>
        <v>-17</v>
      </c>
      <c r="BD12" s="35">
        <f t="shared" si="7"/>
        <v>-55</v>
      </c>
      <c r="BE12" s="36">
        <f t="shared" si="8"/>
        <v>2.497541680117854E-2</v>
      </c>
      <c r="BF12" s="36">
        <f t="shared" si="9"/>
        <v>6.789415680555716E-3</v>
      </c>
      <c r="BG12" s="36">
        <f t="shared" si="10"/>
        <v>-3.3681765389082463E-2</v>
      </c>
    </row>
    <row r="13" spans="1:59" s="1" customFormat="1" ht="30" customHeight="1" outlineLevel="1" x14ac:dyDescent="0.25">
      <c r="A13" s="70">
        <v>5</v>
      </c>
      <c r="B13" s="70" t="s">
        <v>17</v>
      </c>
      <c r="C13" s="14">
        <v>75</v>
      </c>
      <c r="D13" s="97">
        <v>32</v>
      </c>
      <c r="E13" s="97"/>
      <c r="F13" s="97">
        <v>12</v>
      </c>
      <c r="G13" s="9">
        <f t="shared" si="11"/>
        <v>44</v>
      </c>
      <c r="H13" s="77"/>
      <c r="I13" s="97">
        <v>33</v>
      </c>
      <c r="J13" s="97">
        <v>0</v>
      </c>
      <c r="K13" s="77"/>
      <c r="L13" s="77"/>
      <c r="M13" s="97">
        <v>0</v>
      </c>
      <c r="N13" s="9">
        <f t="shared" si="12"/>
        <v>33</v>
      </c>
      <c r="O13" s="12">
        <f>C13+G13+N13</f>
        <v>152</v>
      </c>
      <c r="P13" s="11">
        <f t="shared" si="0"/>
        <v>0.49342105263157893</v>
      </c>
      <c r="Q13" s="11">
        <f t="shared" si="1"/>
        <v>0.28947368421052633</v>
      </c>
      <c r="R13" s="11">
        <f t="shared" si="13"/>
        <v>0.21710526315789475</v>
      </c>
      <c r="S13" s="13">
        <f t="shared" si="14"/>
        <v>1</v>
      </c>
      <c r="T13" s="14">
        <v>90</v>
      </c>
      <c r="U13" s="97">
        <v>120</v>
      </c>
      <c r="V13" s="97">
        <v>0</v>
      </c>
      <c r="W13" s="97">
        <v>23</v>
      </c>
      <c r="X13" s="15">
        <f t="shared" si="15"/>
        <v>143</v>
      </c>
      <c r="Y13" s="77"/>
      <c r="Z13" s="97">
        <v>33</v>
      </c>
      <c r="AA13" s="97">
        <v>13</v>
      </c>
      <c r="AB13" s="77"/>
      <c r="AC13" s="77"/>
      <c r="AD13" s="97">
        <v>0</v>
      </c>
      <c r="AE13" s="15">
        <f t="shared" si="16"/>
        <v>46</v>
      </c>
      <c r="AF13" s="12">
        <f>T13+X13+AE13</f>
        <v>279</v>
      </c>
      <c r="AG13" s="11">
        <f t="shared" si="2"/>
        <v>0.32258064516129031</v>
      </c>
      <c r="AH13" s="11">
        <f t="shared" si="3"/>
        <v>0.51254480286738346</v>
      </c>
      <c r="AI13" s="11">
        <f t="shared" si="17"/>
        <v>0.16487455197132617</v>
      </c>
      <c r="AJ13" s="13">
        <f t="shared" si="18"/>
        <v>1</v>
      </c>
      <c r="AK13" s="14">
        <v>101</v>
      </c>
      <c r="AL13" s="97">
        <v>128</v>
      </c>
      <c r="AM13" s="97">
        <v>0</v>
      </c>
      <c r="AN13" s="97">
        <v>7</v>
      </c>
      <c r="AO13" s="64">
        <f t="shared" si="19"/>
        <v>135</v>
      </c>
      <c r="AP13" s="77"/>
      <c r="AQ13" s="97">
        <v>35</v>
      </c>
      <c r="AR13" s="97">
        <v>9</v>
      </c>
      <c r="AS13" s="77"/>
      <c r="AT13" s="77"/>
      <c r="AU13" s="97">
        <v>0</v>
      </c>
      <c r="AV13" s="64">
        <f t="shared" si="20"/>
        <v>44</v>
      </c>
      <c r="AW13" s="12">
        <f>AK13+AO13+AV13</f>
        <v>280</v>
      </c>
      <c r="AX13" s="11">
        <f t="shared" si="4"/>
        <v>0.36071428571428571</v>
      </c>
      <c r="AY13" s="11">
        <f t="shared" si="21"/>
        <v>0.48214285714285715</v>
      </c>
      <c r="AZ13" s="11">
        <f>(AP13/AX13)</f>
        <v>0</v>
      </c>
      <c r="BA13" s="18">
        <f t="shared" si="23"/>
        <v>0.84285714285714286</v>
      </c>
      <c r="BB13" s="25">
        <f t="shared" si="5"/>
        <v>26</v>
      </c>
      <c r="BC13" s="25">
        <f t="shared" si="6"/>
        <v>91</v>
      </c>
      <c r="BD13" s="25">
        <f t="shared" si="7"/>
        <v>11</v>
      </c>
      <c r="BE13" s="26">
        <f t="shared" si="8"/>
        <v>-0.13270676691729322</v>
      </c>
      <c r="BF13" s="26">
        <f t="shared" si="9"/>
        <v>0.19266917293233082</v>
      </c>
      <c r="BG13" s="26">
        <f t="shared" si="10"/>
        <v>-0.21710526315789475</v>
      </c>
    </row>
    <row r="14" spans="1:59" s="1" customFormat="1" ht="30" customHeight="1" outlineLevel="1" x14ac:dyDescent="0.25">
      <c r="A14" s="70">
        <v>6</v>
      </c>
      <c r="B14" s="70" t="s">
        <v>18</v>
      </c>
      <c r="C14" s="14">
        <v>77</v>
      </c>
      <c r="D14" s="97">
        <v>448</v>
      </c>
      <c r="E14" s="97">
        <v>75</v>
      </c>
      <c r="F14" s="97">
        <v>0</v>
      </c>
      <c r="G14" s="9">
        <f t="shared" si="11"/>
        <v>523</v>
      </c>
      <c r="H14" s="77"/>
      <c r="I14" s="97">
        <v>0</v>
      </c>
      <c r="J14" s="97">
        <v>0</v>
      </c>
      <c r="K14" s="77"/>
      <c r="L14" s="77"/>
      <c r="M14" s="97">
        <v>0</v>
      </c>
      <c r="N14" s="9">
        <f t="shared" si="12"/>
        <v>0</v>
      </c>
      <c r="O14" s="12">
        <f>C14+G14+N14</f>
        <v>600</v>
      </c>
      <c r="P14" s="11">
        <f t="shared" si="0"/>
        <v>0.12833333333333333</v>
      </c>
      <c r="Q14" s="11">
        <f t="shared" si="1"/>
        <v>0.8716666666666667</v>
      </c>
      <c r="R14" s="11">
        <f t="shared" si="13"/>
        <v>0</v>
      </c>
      <c r="S14" s="13">
        <f t="shared" si="14"/>
        <v>1</v>
      </c>
      <c r="T14" s="14">
        <v>77</v>
      </c>
      <c r="U14" s="97">
        <v>102</v>
      </c>
      <c r="V14" s="97">
        <v>95</v>
      </c>
      <c r="W14" s="97">
        <v>8</v>
      </c>
      <c r="X14" s="15">
        <f t="shared" si="15"/>
        <v>205</v>
      </c>
      <c r="Y14" s="77"/>
      <c r="Z14" s="97">
        <v>0</v>
      </c>
      <c r="AA14" s="97">
        <v>0</v>
      </c>
      <c r="AB14" s="77"/>
      <c r="AC14" s="77"/>
      <c r="AD14" s="97">
        <v>0</v>
      </c>
      <c r="AE14" s="15">
        <f t="shared" si="16"/>
        <v>0</v>
      </c>
      <c r="AF14" s="12">
        <f>T14+X14+AE14</f>
        <v>282</v>
      </c>
      <c r="AG14" s="11">
        <f t="shared" si="2"/>
        <v>0.27304964539007093</v>
      </c>
      <c r="AH14" s="11">
        <f t="shared" si="3"/>
        <v>0.72695035460992907</v>
      </c>
      <c r="AI14" s="11">
        <f t="shared" si="17"/>
        <v>0</v>
      </c>
      <c r="AJ14" s="13">
        <f t="shared" si="18"/>
        <v>1</v>
      </c>
      <c r="AK14" s="14">
        <v>77</v>
      </c>
      <c r="AL14" s="97">
        <v>121</v>
      </c>
      <c r="AM14" s="97">
        <v>71</v>
      </c>
      <c r="AN14" s="97">
        <v>8</v>
      </c>
      <c r="AO14" s="64">
        <f t="shared" si="19"/>
        <v>200</v>
      </c>
      <c r="AP14" s="77"/>
      <c r="AQ14" s="97">
        <v>0</v>
      </c>
      <c r="AR14" s="97">
        <v>0</v>
      </c>
      <c r="AS14" s="77"/>
      <c r="AT14" s="77"/>
      <c r="AU14" s="97">
        <v>0</v>
      </c>
      <c r="AV14" s="64">
        <f t="shared" si="20"/>
        <v>0</v>
      </c>
      <c r="AW14" s="12">
        <f>AK14+AO14+AV14</f>
        <v>277</v>
      </c>
      <c r="AX14" s="11">
        <f t="shared" si="4"/>
        <v>0.27797833935018051</v>
      </c>
      <c r="AY14" s="11">
        <f t="shared" si="21"/>
        <v>0.72202166064981954</v>
      </c>
      <c r="AZ14" s="11">
        <f t="shared" si="22"/>
        <v>0</v>
      </c>
      <c r="BA14" s="18">
        <f t="shared" si="23"/>
        <v>1</v>
      </c>
      <c r="BB14" s="25">
        <f t="shared" si="5"/>
        <v>0</v>
      </c>
      <c r="BC14" s="25">
        <f t="shared" si="6"/>
        <v>-323</v>
      </c>
      <c r="BD14" s="25">
        <f t="shared" si="7"/>
        <v>0</v>
      </c>
      <c r="BE14" s="26">
        <f t="shared" si="8"/>
        <v>0.14964500601684719</v>
      </c>
      <c r="BF14" s="26">
        <f t="shared" si="9"/>
        <v>-0.14964500601684716</v>
      </c>
      <c r="BG14" s="26">
        <f t="shared" si="10"/>
        <v>0</v>
      </c>
    </row>
    <row r="15" spans="1:59" s="1" customFormat="1" ht="30" customHeight="1" outlineLevel="1" x14ac:dyDescent="0.25">
      <c r="A15" s="70">
        <v>7</v>
      </c>
      <c r="B15" s="70" t="s">
        <v>19</v>
      </c>
      <c r="C15" s="14">
        <v>0</v>
      </c>
      <c r="D15" s="97">
        <v>17</v>
      </c>
      <c r="E15" s="97"/>
      <c r="F15" s="97">
        <v>0</v>
      </c>
      <c r="G15" s="9">
        <f t="shared" si="11"/>
        <v>17</v>
      </c>
      <c r="H15" s="77"/>
      <c r="I15" s="97">
        <v>0</v>
      </c>
      <c r="J15" s="97">
        <v>0</v>
      </c>
      <c r="K15" s="77"/>
      <c r="L15" s="77"/>
      <c r="M15" s="97">
        <v>0</v>
      </c>
      <c r="N15" s="9">
        <f t="shared" si="12"/>
        <v>0</v>
      </c>
      <c r="O15" s="12">
        <f>C15+G15+N15</f>
        <v>17</v>
      </c>
      <c r="P15" s="11">
        <f t="shared" si="0"/>
        <v>0</v>
      </c>
      <c r="Q15" s="11">
        <f t="shared" si="1"/>
        <v>1</v>
      </c>
      <c r="R15" s="11">
        <f t="shared" si="13"/>
        <v>0</v>
      </c>
      <c r="S15" s="13">
        <f t="shared" si="14"/>
        <v>1</v>
      </c>
      <c r="T15" s="14">
        <v>0</v>
      </c>
      <c r="U15" s="97">
        <v>21</v>
      </c>
      <c r="V15" s="97">
        <v>0</v>
      </c>
      <c r="W15" s="97">
        <v>0</v>
      </c>
      <c r="X15" s="15">
        <f t="shared" si="15"/>
        <v>21</v>
      </c>
      <c r="Y15" s="77"/>
      <c r="Z15" s="97">
        <v>0</v>
      </c>
      <c r="AA15" s="97">
        <v>0</v>
      </c>
      <c r="AB15" s="77"/>
      <c r="AC15" s="77"/>
      <c r="AD15" s="97">
        <v>0</v>
      </c>
      <c r="AE15" s="15">
        <f t="shared" si="16"/>
        <v>0</v>
      </c>
      <c r="AF15" s="12">
        <f>T15+X15+AE15</f>
        <v>21</v>
      </c>
      <c r="AG15" s="11">
        <f t="shared" si="2"/>
        <v>0</v>
      </c>
      <c r="AH15" s="11">
        <f t="shared" si="3"/>
        <v>1</v>
      </c>
      <c r="AI15" s="11">
        <f t="shared" si="17"/>
        <v>0</v>
      </c>
      <c r="AJ15" s="13">
        <f t="shared" si="18"/>
        <v>1</v>
      </c>
      <c r="AK15" s="14">
        <v>0</v>
      </c>
      <c r="AL15" s="97">
        <v>28</v>
      </c>
      <c r="AM15" s="97">
        <v>0</v>
      </c>
      <c r="AN15" s="97">
        <v>0</v>
      </c>
      <c r="AO15" s="64">
        <f t="shared" si="19"/>
        <v>28</v>
      </c>
      <c r="AP15" s="77"/>
      <c r="AQ15" s="97">
        <v>0</v>
      </c>
      <c r="AR15" s="97">
        <v>0</v>
      </c>
      <c r="AS15" s="77"/>
      <c r="AT15" s="77"/>
      <c r="AU15" s="97">
        <v>0</v>
      </c>
      <c r="AV15" s="64">
        <f t="shared" si="20"/>
        <v>0</v>
      </c>
      <c r="AW15" s="12">
        <f>AK15+AO15+AV15</f>
        <v>28</v>
      </c>
      <c r="AX15" s="11">
        <f t="shared" si="4"/>
        <v>0</v>
      </c>
      <c r="AY15" s="11">
        <f t="shared" si="21"/>
        <v>1</v>
      </c>
      <c r="AZ15" s="11">
        <f t="shared" si="22"/>
        <v>0</v>
      </c>
      <c r="BA15" s="18">
        <f t="shared" si="23"/>
        <v>1</v>
      </c>
      <c r="BB15" s="25">
        <f t="shared" si="5"/>
        <v>0</v>
      </c>
      <c r="BC15" s="25">
        <f t="shared" si="6"/>
        <v>11</v>
      </c>
      <c r="BD15" s="25">
        <f t="shared" si="7"/>
        <v>0</v>
      </c>
      <c r="BE15" s="26">
        <f t="shared" si="8"/>
        <v>0</v>
      </c>
      <c r="BF15" s="26">
        <f t="shared" si="9"/>
        <v>0</v>
      </c>
      <c r="BG15" s="26">
        <f t="shared" si="10"/>
        <v>0</v>
      </c>
    </row>
    <row r="16" spans="1:59" s="1" customFormat="1" ht="30" customHeight="1" outlineLevel="1" x14ac:dyDescent="0.25">
      <c r="A16" s="70">
        <v>8</v>
      </c>
      <c r="B16" s="70" t="s">
        <v>20</v>
      </c>
      <c r="C16" s="14">
        <v>96</v>
      </c>
      <c r="D16" s="97">
        <v>38</v>
      </c>
      <c r="E16" s="97">
        <v>17</v>
      </c>
      <c r="F16" s="97">
        <v>0</v>
      </c>
      <c r="G16" s="9">
        <f t="shared" si="11"/>
        <v>55</v>
      </c>
      <c r="H16" s="77"/>
      <c r="I16" s="97">
        <v>0</v>
      </c>
      <c r="J16" s="97">
        <v>0</v>
      </c>
      <c r="K16" s="77"/>
      <c r="L16" s="77"/>
      <c r="M16" s="97">
        <v>0</v>
      </c>
      <c r="N16" s="9">
        <f t="shared" si="12"/>
        <v>0</v>
      </c>
      <c r="O16" s="12">
        <f>C16+G16+N16</f>
        <v>151</v>
      </c>
      <c r="P16" s="11">
        <f t="shared" si="0"/>
        <v>0.63576158940397354</v>
      </c>
      <c r="Q16" s="11">
        <f t="shared" si="1"/>
        <v>0.36423841059602646</v>
      </c>
      <c r="R16" s="11">
        <f t="shared" si="13"/>
        <v>0</v>
      </c>
      <c r="S16" s="13">
        <f t="shared" si="14"/>
        <v>1</v>
      </c>
      <c r="T16" s="14">
        <v>96</v>
      </c>
      <c r="U16" s="97">
        <v>64</v>
      </c>
      <c r="V16" s="97">
        <v>0</v>
      </c>
      <c r="W16" s="97">
        <v>0</v>
      </c>
      <c r="X16" s="15">
        <f t="shared" si="15"/>
        <v>64</v>
      </c>
      <c r="Y16" s="77"/>
      <c r="Z16" s="97">
        <v>0</v>
      </c>
      <c r="AA16" s="97">
        <v>0</v>
      </c>
      <c r="AB16" s="77"/>
      <c r="AC16" s="77"/>
      <c r="AD16" s="97">
        <v>0</v>
      </c>
      <c r="AE16" s="15">
        <f t="shared" si="16"/>
        <v>0</v>
      </c>
      <c r="AF16" s="12">
        <f>T16+X16+AE16</f>
        <v>160</v>
      </c>
      <c r="AG16" s="11">
        <f t="shared" si="2"/>
        <v>0.6</v>
      </c>
      <c r="AH16" s="11">
        <f t="shared" si="3"/>
        <v>0.4</v>
      </c>
      <c r="AI16" s="11">
        <f t="shared" si="17"/>
        <v>0</v>
      </c>
      <c r="AJ16" s="13">
        <f t="shared" si="18"/>
        <v>1</v>
      </c>
      <c r="AK16" s="14">
        <v>96</v>
      </c>
      <c r="AL16" s="97">
        <v>63</v>
      </c>
      <c r="AM16" s="97">
        <v>17</v>
      </c>
      <c r="AN16" s="97">
        <v>0</v>
      </c>
      <c r="AO16" s="64">
        <f t="shared" si="19"/>
        <v>80</v>
      </c>
      <c r="AP16" s="77"/>
      <c r="AQ16" s="97">
        <v>0</v>
      </c>
      <c r="AR16" s="97">
        <v>0</v>
      </c>
      <c r="AS16" s="77"/>
      <c r="AT16" s="77"/>
      <c r="AU16" s="97">
        <v>0</v>
      </c>
      <c r="AV16" s="64">
        <f t="shared" si="20"/>
        <v>0</v>
      </c>
      <c r="AW16" s="12">
        <f>AK16+AO16+AV16</f>
        <v>176</v>
      </c>
      <c r="AX16" s="11">
        <f t="shared" si="4"/>
        <v>0.54545454545454541</v>
      </c>
      <c r="AY16" s="11">
        <f t="shared" si="21"/>
        <v>0.45454545454545453</v>
      </c>
      <c r="AZ16" s="11">
        <f t="shared" si="22"/>
        <v>0</v>
      </c>
      <c r="BA16" s="18">
        <f t="shared" si="23"/>
        <v>1</v>
      </c>
      <c r="BB16" s="25">
        <f t="shared" si="5"/>
        <v>0</v>
      </c>
      <c r="BC16" s="25">
        <f t="shared" si="6"/>
        <v>25</v>
      </c>
      <c r="BD16" s="25">
        <f t="shared" si="7"/>
        <v>0</v>
      </c>
      <c r="BE16" s="26">
        <f t="shared" si="8"/>
        <v>-9.0307043949428123E-2</v>
      </c>
      <c r="BF16" s="26">
        <f t="shared" si="9"/>
        <v>9.0307043949428067E-2</v>
      </c>
      <c r="BG16" s="26">
        <f t="shared" si="10"/>
        <v>0</v>
      </c>
    </row>
    <row r="17" spans="1:59" s="41" customFormat="1" ht="30" customHeight="1" x14ac:dyDescent="0.25">
      <c r="A17" s="34"/>
      <c r="B17" s="34" t="s">
        <v>42</v>
      </c>
      <c r="C17" s="42">
        <f>SUM(C13:C16)</f>
        <v>248</v>
      </c>
      <c r="D17" s="42">
        <f t="shared" ref="D17:AW17" si="25">SUM(D13:D16)</f>
        <v>535</v>
      </c>
      <c r="E17" s="42">
        <f t="shared" si="25"/>
        <v>92</v>
      </c>
      <c r="F17" s="42">
        <f t="shared" si="25"/>
        <v>12</v>
      </c>
      <c r="G17" s="37">
        <f t="shared" si="25"/>
        <v>639</v>
      </c>
      <c r="H17" s="78">
        <f t="shared" si="25"/>
        <v>0</v>
      </c>
      <c r="I17" s="42">
        <f t="shared" si="25"/>
        <v>33</v>
      </c>
      <c r="J17" s="42">
        <f t="shared" si="25"/>
        <v>0</v>
      </c>
      <c r="K17" s="78">
        <f t="shared" si="25"/>
        <v>0</v>
      </c>
      <c r="L17" s="78">
        <f t="shared" si="25"/>
        <v>0</v>
      </c>
      <c r="M17" s="42">
        <f t="shared" si="25"/>
        <v>0</v>
      </c>
      <c r="N17" s="37">
        <f t="shared" si="25"/>
        <v>33</v>
      </c>
      <c r="O17" s="62">
        <f t="shared" si="25"/>
        <v>920</v>
      </c>
      <c r="P17" s="38">
        <f t="shared" si="0"/>
        <v>0.26956521739130435</v>
      </c>
      <c r="Q17" s="38">
        <f t="shared" si="1"/>
        <v>0.69456521739130439</v>
      </c>
      <c r="R17" s="38">
        <f t="shared" si="13"/>
        <v>3.5869565217391305E-2</v>
      </c>
      <c r="S17" s="39">
        <f t="shared" si="14"/>
        <v>1</v>
      </c>
      <c r="T17" s="42">
        <f t="shared" si="25"/>
        <v>263</v>
      </c>
      <c r="U17" s="42">
        <f t="shared" si="25"/>
        <v>307</v>
      </c>
      <c r="V17" s="42">
        <f t="shared" si="25"/>
        <v>95</v>
      </c>
      <c r="W17" s="42">
        <f t="shared" si="25"/>
        <v>31</v>
      </c>
      <c r="X17" s="67">
        <f t="shared" si="25"/>
        <v>433</v>
      </c>
      <c r="Y17" s="78">
        <f t="shared" si="25"/>
        <v>0</v>
      </c>
      <c r="Z17" s="42">
        <f t="shared" si="25"/>
        <v>33</v>
      </c>
      <c r="AA17" s="42">
        <f t="shared" si="25"/>
        <v>13</v>
      </c>
      <c r="AB17" s="78">
        <f t="shared" si="25"/>
        <v>0</v>
      </c>
      <c r="AC17" s="78">
        <f t="shared" si="25"/>
        <v>0</v>
      </c>
      <c r="AD17" s="42">
        <f t="shared" si="25"/>
        <v>0</v>
      </c>
      <c r="AE17" s="67">
        <f t="shared" si="25"/>
        <v>46</v>
      </c>
      <c r="AF17" s="62">
        <f t="shared" si="25"/>
        <v>742</v>
      </c>
      <c r="AG17" s="38">
        <f t="shared" si="2"/>
        <v>0.35444743935309975</v>
      </c>
      <c r="AH17" s="38">
        <f t="shared" si="3"/>
        <v>0.5835579514824798</v>
      </c>
      <c r="AI17" s="38">
        <f t="shared" si="17"/>
        <v>6.1994609164420483E-2</v>
      </c>
      <c r="AJ17" s="39">
        <f t="shared" si="18"/>
        <v>1</v>
      </c>
      <c r="AK17" s="42">
        <f t="shared" si="25"/>
        <v>274</v>
      </c>
      <c r="AL17" s="42">
        <f t="shared" si="25"/>
        <v>340</v>
      </c>
      <c r="AM17" s="42">
        <f t="shared" si="25"/>
        <v>88</v>
      </c>
      <c r="AN17" s="42">
        <f t="shared" si="25"/>
        <v>15</v>
      </c>
      <c r="AO17" s="65">
        <f t="shared" si="25"/>
        <v>443</v>
      </c>
      <c r="AP17" s="78">
        <f t="shared" si="25"/>
        <v>0</v>
      </c>
      <c r="AQ17" s="42">
        <f t="shared" si="25"/>
        <v>35</v>
      </c>
      <c r="AR17" s="42">
        <f t="shared" si="25"/>
        <v>9</v>
      </c>
      <c r="AS17" s="78">
        <f t="shared" si="25"/>
        <v>0</v>
      </c>
      <c r="AT17" s="78">
        <f t="shared" si="25"/>
        <v>0</v>
      </c>
      <c r="AU17" s="42">
        <f t="shared" si="25"/>
        <v>0</v>
      </c>
      <c r="AV17" s="65">
        <f t="shared" si="25"/>
        <v>44</v>
      </c>
      <c r="AW17" s="62">
        <f t="shared" si="25"/>
        <v>761</v>
      </c>
      <c r="AX17" s="38">
        <f t="shared" si="4"/>
        <v>0.3600525624178712</v>
      </c>
      <c r="AY17" s="38">
        <f t="shared" si="21"/>
        <v>0.58212877792378448</v>
      </c>
      <c r="AZ17" s="38">
        <f>(AP17/AX17)</f>
        <v>0</v>
      </c>
      <c r="BA17" s="40">
        <f t="shared" si="23"/>
        <v>0.94218134034165568</v>
      </c>
      <c r="BB17" s="35">
        <f t="shared" si="5"/>
        <v>26</v>
      </c>
      <c r="BC17" s="35">
        <f t="shared" si="6"/>
        <v>-196</v>
      </c>
      <c r="BD17" s="35">
        <f t="shared" si="7"/>
        <v>11</v>
      </c>
      <c r="BE17" s="36">
        <f t="shared" si="8"/>
        <v>9.0487345026566857E-2</v>
      </c>
      <c r="BF17" s="36">
        <f t="shared" si="9"/>
        <v>-0.11243643946751991</v>
      </c>
      <c r="BG17" s="36">
        <f t="shared" si="10"/>
        <v>-3.5869565217391305E-2</v>
      </c>
    </row>
    <row r="18" spans="1:59" s="1" customFormat="1" ht="30" customHeight="1" outlineLevel="1" x14ac:dyDescent="0.25">
      <c r="A18" s="70">
        <v>9</v>
      </c>
      <c r="B18" s="70" t="s">
        <v>21</v>
      </c>
      <c r="C18" s="14">
        <v>213</v>
      </c>
      <c r="D18" s="97">
        <v>79</v>
      </c>
      <c r="E18" s="97">
        <v>23</v>
      </c>
      <c r="F18" s="97">
        <v>7</v>
      </c>
      <c r="G18" s="9">
        <f t="shared" si="11"/>
        <v>109</v>
      </c>
      <c r="H18" s="77"/>
      <c r="I18" s="97">
        <v>0</v>
      </c>
      <c r="J18" s="97">
        <v>0</v>
      </c>
      <c r="K18" s="77"/>
      <c r="L18" s="77"/>
      <c r="M18" s="97">
        <v>7</v>
      </c>
      <c r="N18" s="9">
        <f t="shared" si="12"/>
        <v>7</v>
      </c>
      <c r="O18" s="12">
        <f>C18+G18+N18</f>
        <v>329</v>
      </c>
      <c r="P18" s="11">
        <f t="shared" si="0"/>
        <v>0.64741641337386013</v>
      </c>
      <c r="Q18" s="11">
        <f t="shared" si="1"/>
        <v>0.33130699088145898</v>
      </c>
      <c r="R18" s="11">
        <f t="shared" si="13"/>
        <v>2.1276595744680851E-2</v>
      </c>
      <c r="S18" s="13">
        <f t="shared" si="14"/>
        <v>1</v>
      </c>
      <c r="T18" s="14">
        <v>217</v>
      </c>
      <c r="U18" s="97">
        <v>79</v>
      </c>
      <c r="V18" s="97">
        <v>23</v>
      </c>
      <c r="W18" s="97">
        <v>7</v>
      </c>
      <c r="X18" s="15">
        <f t="shared" si="15"/>
        <v>109</v>
      </c>
      <c r="Y18" s="77"/>
      <c r="Z18" s="97">
        <v>35</v>
      </c>
      <c r="AA18" s="97">
        <v>0</v>
      </c>
      <c r="AB18" s="77"/>
      <c r="AC18" s="77"/>
      <c r="AD18" s="97">
        <v>7</v>
      </c>
      <c r="AE18" s="15">
        <f t="shared" si="16"/>
        <v>42</v>
      </c>
      <c r="AF18" s="12">
        <f>T18+X18+AE18</f>
        <v>368</v>
      </c>
      <c r="AG18" s="11">
        <f t="shared" si="2"/>
        <v>0.58967391304347827</v>
      </c>
      <c r="AH18" s="11">
        <f t="shared" si="3"/>
        <v>0.29619565217391303</v>
      </c>
      <c r="AI18" s="11">
        <f t="shared" si="17"/>
        <v>0.11413043478260869</v>
      </c>
      <c r="AJ18" s="13">
        <f t="shared" si="18"/>
        <v>1</v>
      </c>
      <c r="AK18" s="14">
        <v>208</v>
      </c>
      <c r="AL18" s="97">
        <v>49</v>
      </c>
      <c r="AM18" s="97">
        <v>10</v>
      </c>
      <c r="AN18" s="97">
        <v>7</v>
      </c>
      <c r="AO18" s="64">
        <f t="shared" si="19"/>
        <v>66</v>
      </c>
      <c r="AP18" s="77"/>
      <c r="AQ18" s="97">
        <v>0</v>
      </c>
      <c r="AR18" s="97">
        <v>0</v>
      </c>
      <c r="AS18" s="77"/>
      <c r="AT18" s="77"/>
      <c r="AU18" s="97">
        <v>6</v>
      </c>
      <c r="AV18" s="64">
        <f t="shared" si="20"/>
        <v>6</v>
      </c>
      <c r="AW18" s="12">
        <f>AK18+AO18+AV18</f>
        <v>280</v>
      </c>
      <c r="AX18" s="11">
        <f t="shared" si="4"/>
        <v>0.74285714285714288</v>
      </c>
      <c r="AY18" s="11">
        <f t="shared" si="21"/>
        <v>0.23571428571428571</v>
      </c>
      <c r="AZ18" s="11">
        <f t="shared" si="22"/>
        <v>2.1428571428571429E-2</v>
      </c>
      <c r="BA18" s="18">
        <f t="shared" si="23"/>
        <v>1</v>
      </c>
      <c r="BB18" s="25">
        <f t="shared" si="5"/>
        <v>-5</v>
      </c>
      <c r="BC18" s="25">
        <f t="shared" si="6"/>
        <v>-43</v>
      </c>
      <c r="BD18" s="25">
        <f t="shared" si="7"/>
        <v>-1</v>
      </c>
      <c r="BE18" s="26">
        <f t="shared" si="8"/>
        <v>9.5440729483282749E-2</v>
      </c>
      <c r="BF18" s="26">
        <f t="shared" si="9"/>
        <v>-9.5592705167173275E-2</v>
      </c>
      <c r="BG18" s="26">
        <f t="shared" si="10"/>
        <v>1.5197568389057822E-4</v>
      </c>
    </row>
    <row r="19" spans="1:59" s="1" customFormat="1" ht="30" customHeight="1" outlineLevel="1" x14ac:dyDescent="0.25">
      <c r="A19" s="70">
        <v>10</v>
      </c>
      <c r="B19" s="70" t="s">
        <v>22</v>
      </c>
      <c r="C19" s="14">
        <v>296</v>
      </c>
      <c r="D19" s="97">
        <v>2</v>
      </c>
      <c r="E19" s="97"/>
      <c r="F19" s="97">
        <v>0</v>
      </c>
      <c r="G19" s="9">
        <f t="shared" si="11"/>
        <v>2</v>
      </c>
      <c r="H19" s="77"/>
      <c r="I19" s="97">
        <v>0</v>
      </c>
      <c r="J19" s="97">
        <v>0</v>
      </c>
      <c r="K19" s="77"/>
      <c r="L19" s="77"/>
      <c r="M19" s="97">
        <v>0</v>
      </c>
      <c r="N19" s="9">
        <f t="shared" si="12"/>
        <v>0</v>
      </c>
      <c r="O19" s="12">
        <f>C19+G19+N19</f>
        <v>298</v>
      </c>
      <c r="P19" s="11">
        <f t="shared" si="0"/>
        <v>0.99328859060402686</v>
      </c>
      <c r="Q19" s="11">
        <f t="shared" si="1"/>
        <v>6.7114093959731542E-3</v>
      </c>
      <c r="R19" s="11">
        <f t="shared" si="13"/>
        <v>0</v>
      </c>
      <c r="S19" s="13">
        <f t="shared" si="14"/>
        <v>1</v>
      </c>
      <c r="T19" s="14">
        <v>275</v>
      </c>
      <c r="U19" s="97">
        <v>4</v>
      </c>
      <c r="V19" s="97">
        <v>0</v>
      </c>
      <c r="W19" s="97">
        <v>0</v>
      </c>
      <c r="X19" s="15">
        <f t="shared" si="15"/>
        <v>4</v>
      </c>
      <c r="Y19" s="77"/>
      <c r="Z19" s="97">
        <v>0</v>
      </c>
      <c r="AA19" s="97">
        <v>0</v>
      </c>
      <c r="AB19" s="77"/>
      <c r="AC19" s="77"/>
      <c r="AD19" s="97">
        <v>0</v>
      </c>
      <c r="AE19" s="15">
        <f t="shared" si="16"/>
        <v>0</v>
      </c>
      <c r="AF19" s="12">
        <f>T19+X19+AE19</f>
        <v>279</v>
      </c>
      <c r="AG19" s="11">
        <f t="shared" si="2"/>
        <v>0.98566308243727596</v>
      </c>
      <c r="AH19" s="11">
        <f t="shared" si="3"/>
        <v>1.4336917562724014E-2</v>
      </c>
      <c r="AI19" s="11">
        <f t="shared" si="17"/>
        <v>0</v>
      </c>
      <c r="AJ19" s="13">
        <f t="shared" si="18"/>
        <v>1</v>
      </c>
      <c r="AK19" s="14">
        <v>274</v>
      </c>
      <c r="AL19" s="97">
        <v>5</v>
      </c>
      <c r="AM19" s="97">
        <v>0</v>
      </c>
      <c r="AN19" s="97">
        <v>0</v>
      </c>
      <c r="AO19" s="64">
        <f t="shared" si="19"/>
        <v>5</v>
      </c>
      <c r="AP19" s="77"/>
      <c r="AQ19" s="97">
        <v>0</v>
      </c>
      <c r="AR19" s="97">
        <v>0</v>
      </c>
      <c r="AS19" s="77"/>
      <c r="AT19" s="77"/>
      <c r="AU19" s="97">
        <v>0</v>
      </c>
      <c r="AV19" s="64">
        <f t="shared" si="20"/>
        <v>0</v>
      </c>
      <c r="AW19" s="12">
        <f>AK19+AO19+AV19</f>
        <v>279</v>
      </c>
      <c r="AX19" s="11">
        <f t="shared" si="4"/>
        <v>0.98207885304659504</v>
      </c>
      <c r="AY19" s="11">
        <f t="shared" si="21"/>
        <v>1.7921146953405017E-2</v>
      </c>
      <c r="AZ19" s="11">
        <f t="shared" si="22"/>
        <v>0</v>
      </c>
      <c r="BA19" s="18">
        <f t="shared" si="23"/>
        <v>1</v>
      </c>
      <c r="BB19" s="25">
        <f t="shared" si="5"/>
        <v>-22</v>
      </c>
      <c r="BC19" s="25">
        <f t="shared" si="6"/>
        <v>3</v>
      </c>
      <c r="BD19" s="25">
        <f t="shared" si="7"/>
        <v>0</v>
      </c>
      <c r="BE19" s="26">
        <f t="shared" si="8"/>
        <v>-1.120973755743182E-2</v>
      </c>
      <c r="BF19" s="26">
        <f t="shared" si="9"/>
        <v>1.1209737557431862E-2</v>
      </c>
      <c r="BG19" s="26">
        <f t="shared" si="10"/>
        <v>0</v>
      </c>
    </row>
    <row r="20" spans="1:59" s="1" customFormat="1" ht="30" customHeight="1" outlineLevel="1" x14ac:dyDescent="0.25">
      <c r="A20" s="70">
        <v>11</v>
      </c>
      <c r="B20" s="70" t="s">
        <v>23</v>
      </c>
      <c r="C20" s="14">
        <v>134</v>
      </c>
      <c r="D20" s="97">
        <v>0</v>
      </c>
      <c r="E20" s="97">
        <v>0</v>
      </c>
      <c r="F20" s="97">
        <v>0</v>
      </c>
      <c r="G20" s="9">
        <f t="shared" si="11"/>
        <v>0</v>
      </c>
      <c r="H20" s="77"/>
      <c r="I20" s="97">
        <v>39</v>
      </c>
      <c r="J20" s="97">
        <v>0</v>
      </c>
      <c r="K20" s="77"/>
      <c r="L20" s="77"/>
      <c r="M20" s="97">
        <v>0</v>
      </c>
      <c r="N20" s="9">
        <f t="shared" si="12"/>
        <v>39</v>
      </c>
      <c r="O20" s="12">
        <f>C20+G20+N20</f>
        <v>173</v>
      </c>
      <c r="P20" s="11">
        <f t="shared" si="0"/>
        <v>0.77456647398843925</v>
      </c>
      <c r="Q20" s="11">
        <f t="shared" si="1"/>
        <v>0</v>
      </c>
      <c r="R20" s="11">
        <f t="shared" si="13"/>
        <v>0.22543352601156069</v>
      </c>
      <c r="S20" s="13">
        <f t="shared" si="14"/>
        <v>1</v>
      </c>
      <c r="T20" s="14">
        <v>136</v>
      </c>
      <c r="U20" s="97">
        <v>14</v>
      </c>
      <c r="V20" s="97">
        <v>0</v>
      </c>
      <c r="W20" s="97">
        <v>4</v>
      </c>
      <c r="X20" s="15">
        <f t="shared" si="15"/>
        <v>18</v>
      </c>
      <c r="Y20" s="77"/>
      <c r="Z20" s="97">
        <v>37</v>
      </c>
      <c r="AA20" s="97">
        <v>0</v>
      </c>
      <c r="AB20" s="77"/>
      <c r="AC20" s="77"/>
      <c r="AD20" s="97">
        <v>0</v>
      </c>
      <c r="AE20" s="15">
        <f t="shared" si="16"/>
        <v>37</v>
      </c>
      <c r="AF20" s="12">
        <f>T20+X20+AE20</f>
        <v>191</v>
      </c>
      <c r="AG20" s="11">
        <f t="shared" si="2"/>
        <v>0.7120418848167539</v>
      </c>
      <c r="AH20" s="11">
        <f t="shared" si="3"/>
        <v>9.4240837696335081E-2</v>
      </c>
      <c r="AI20" s="11">
        <f t="shared" si="17"/>
        <v>0.193717277486911</v>
      </c>
      <c r="AJ20" s="13">
        <f t="shared" si="18"/>
        <v>1</v>
      </c>
      <c r="AK20" s="14">
        <v>146</v>
      </c>
      <c r="AL20" s="97">
        <v>21</v>
      </c>
      <c r="AM20" s="97">
        <v>0</v>
      </c>
      <c r="AN20" s="97">
        <v>1</v>
      </c>
      <c r="AO20" s="64">
        <f t="shared" si="19"/>
        <v>22</v>
      </c>
      <c r="AP20" s="77"/>
      <c r="AQ20" s="97">
        <v>36</v>
      </c>
      <c r="AR20" s="97">
        <v>0</v>
      </c>
      <c r="AS20" s="77"/>
      <c r="AT20" s="77"/>
      <c r="AU20" s="97">
        <v>0</v>
      </c>
      <c r="AV20" s="64">
        <f t="shared" si="20"/>
        <v>36</v>
      </c>
      <c r="AW20" s="12">
        <f>AK20+AO20+AV20</f>
        <v>204</v>
      </c>
      <c r="AX20" s="11">
        <f t="shared" si="4"/>
        <v>0.71568627450980393</v>
      </c>
      <c r="AY20" s="11">
        <f t="shared" si="21"/>
        <v>0.10784313725490197</v>
      </c>
      <c r="AZ20" s="11">
        <f t="shared" si="22"/>
        <v>0.17647058823529413</v>
      </c>
      <c r="BA20" s="18">
        <f t="shared" si="23"/>
        <v>1</v>
      </c>
      <c r="BB20" s="25">
        <f t="shared" si="5"/>
        <v>12</v>
      </c>
      <c r="BC20" s="25">
        <f t="shared" si="6"/>
        <v>22</v>
      </c>
      <c r="BD20" s="25">
        <f t="shared" si="7"/>
        <v>-3</v>
      </c>
      <c r="BE20" s="26">
        <f t="shared" si="8"/>
        <v>-5.888019947863532E-2</v>
      </c>
      <c r="BF20" s="26">
        <f t="shared" si="9"/>
        <v>0.10784313725490197</v>
      </c>
      <c r="BG20" s="26">
        <f t="shared" si="10"/>
        <v>-4.8962937776266563E-2</v>
      </c>
    </row>
    <row r="21" spans="1:59" s="41" customFormat="1" ht="30" customHeight="1" x14ac:dyDescent="0.25">
      <c r="A21" s="34"/>
      <c r="B21" s="34" t="s">
        <v>43</v>
      </c>
      <c r="C21" s="42">
        <f>SUM(C18:C20)</f>
        <v>643</v>
      </c>
      <c r="D21" s="42">
        <f t="shared" ref="D21:AW21" si="26">SUM(D18:D20)</f>
        <v>81</v>
      </c>
      <c r="E21" s="42">
        <f t="shared" si="26"/>
        <v>23</v>
      </c>
      <c r="F21" s="42">
        <f t="shared" si="26"/>
        <v>7</v>
      </c>
      <c r="G21" s="37">
        <f t="shared" si="26"/>
        <v>111</v>
      </c>
      <c r="H21" s="78">
        <f t="shared" si="26"/>
        <v>0</v>
      </c>
      <c r="I21" s="42">
        <f t="shared" si="26"/>
        <v>39</v>
      </c>
      <c r="J21" s="42">
        <f t="shared" si="26"/>
        <v>0</v>
      </c>
      <c r="K21" s="78">
        <f t="shared" si="26"/>
        <v>0</v>
      </c>
      <c r="L21" s="78">
        <f t="shared" si="26"/>
        <v>0</v>
      </c>
      <c r="M21" s="42">
        <f t="shared" si="26"/>
        <v>7</v>
      </c>
      <c r="N21" s="37">
        <f t="shared" si="26"/>
        <v>46</v>
      </c>
      <c r="O21" s="62">
        <f t="shared" si="26"/>
        <v>800</v>
      </c>
      <c r="P21" s="43">
        <f t="shared" si="0"/>
        <v>0.80374999999999996</v>
      </c>
      <c r="Q21" s="43">
        <f t="shared" si="1"/>
        <v>0.13875000000000001</v>
      </c>
      <c r="R21" s="43">
        <f t="shared" si="13"/>
        <v>5.7500000000000002E-2</v>
      </c>
      <c r="S21" s="44">
        <f t="shared" si="14"/>
        <v>1</v>
      </c>
      <c r="T21" s="42">
        <f t="shared" si="26"/>
        <v>628</v>
      </c>
      <c r="U21" s="42">
        <f t="shared" si="26"/>
        <v>97</v>
      </c>
      <c r="V21" s="42">
        <f t="shared" si="26"/>
        <v>23</v>
      </c>
      <c r="W21" s="42">
        <f t="shared" si="26"/>
        <v>11</v>
      </c>
      <c r="X21" s="67">
        <f t="shared" si="26"/>
        <v>131</v>
      </c>
      <c r="Y21" s="78">
        <f t="shared" si="26"/>
        <v>0</v>
      </c>
      <c r="Z21" s="42">
        <f t="shared" si="26"/>
        <v>72</v>
      </c>
      <c r="AA21" s="42">
        <f t="shared" si="26"/>
        <v>0</v>
      </c>
      <c r="AB21" s="78">
        <f t="shared" si="26"/>
        <v>0</v>
      </c>
      <c r="AC21" s="78">
        <f t="shared" si="26"/>
        <v>0</v>
      </c>
      <c r="AD21" s="42">
        <f t="shared" si="26"/>
        <v>7</v>
      </c>
      <c r="AE21" s="67">
        <f t="shared" si="26"/>
        <v>79</v>
      </c>
      <c r="AF21" s="62">
        <f t="shared" si="26"/>
        <v>838</v>
      </c>
      <c r="AG21" s="43">
        <f t="shared" si="2"/>
        <v>0.74940334128878283</v>
      </c>
      <c r="AH21" s="43">
        <f t="shared" si="3"/>
        <v>0.15632458233890215</v>
      </c>
      <c r="AI21" s="43">
        <f t="shared" si="17"/>
        <v>9.4272076372315036E-2</v>
      </c>
      <c r="AJ21" s="44">
        <f t="shared" si="18"/>
        <v>1</v>
      </c>
      <c r="AK21" s="42">
        <f t="shared" si="26"/>
        <v>628</v>
      </c>
      <c r="AL21" s="42">
        <f t="shared" si="26"/>
        <v>75</v>
      </c>
      <c r="AM21" s="42">
        <f t="shared" si="26"/>
        <v>10</v>
      </c>
      <c r="AN21" s="42">
        <f t="shared" si="26"/>
        <v>8</v>
      </c>
      <c r="AO21" s="65">
        <f t="shared" si="26"/>
        <v>93</v>
      </c>
      <c r="AP21" s="78">
        <f t="shared" si="26"/>
        <v>0</v>
      </c>
      <c r="AQ21" s="42">
        <f t="shared" si="26"/>
        <v>36</v>
      </c>
      <c r="AR21" s="42">
        <f t="shared" si="26"/>
        <v>0</v>
      </c>
      <c r="AS21" s="78">
        <f t="shared" si="26"/>
        <v>0</v>
      </c>
      <c r="AT21" s="78">
        <f t="shared" si="26"/>
        <v>0</v>
      </c>
      <c r="AU21" s="42">
        <f t="shared" si="26"/>
        <v>6</v>
      </c>
      <c r="AV21" s="65">
        <f t="shared" si="26"/>
        <v>42</v>
      </c>
      <c r="AW21" s="62">
        <f t="shared" si="26"/>
        <v>763</v>
      </c>
      <c r="AX21" s="43">
        <f t="shared" si="4"/>
        <v>0.82306684141546527</v>
      </c>
      <c r="AY21" s="43">
        <f t="shared" si="21"/>
        <v>0.1218872870249017</v>
      </c>
      <c r="AZ21" s="43">
        <f t="shared" si="22"/>
        <v>5.5045871559633031E-2</v>
      </c>
      <c r="BA21" s="45">
        <f t="shared" si="23"/>
        <v>1</v>
      </c>
      <c r="BB21" s="35">
        <f t="shared" si="5"/>
        <v>-15</v>
      </c>
      <c r="BC21" s="35">
        <f t="shared" si="6"/>
        <v>-18</v>
      </c>
      <c r="BD21" s="35">
        <f t="shared" si="7"/>
        <v>-4</v>
      </c>
      <c r="BE21" s="36">
        <f t="shared" si="8"/>
        <v>1.9316841415465302E-2</v>
      </c>
      <c r="BF21" s="36">
        <f t="shared" si="9"/>
        <v>-1.686271297509831E-2</v>
      </c>
      <c r="BG21" s="36">
        <f t="shared" si="10"/>
        <v>-2.4541284403669719E-3</v>
      </c>
    </row>
    <row r="22" spans="1:59" s="1" customFormat="1" ht="30" customHeight="1" outlineLevel="1" x14ac:dyDescent="0.25">
      <c r="A22" s="70">
        <v>12</v>
      </c>
      <c r="B22" s="70" t="s">
        <v>24</v>
      </c>
      <c r="C22" s="14">
        <v>0</v>
      </c>
      <c r="D22" s="97">
        <v>70</v>
      </c>
      <c r="E22" s="97">
        <v>20</v>
      </c>
      <c r="F22" s="97">
        <v>0</v>
      </c>
      <c r="G22" s="9">
        <f t="shared" si="11"/>
        <v>90</v>
      </c>
      <c r="H22" s="77"/>
      <c r="I22" s="97">
        <v>0</v>
      </c>
      <c r="J22" s="97">
        <v>0</v>
      </c>
      <c r="K22" s="77"/>
      <c r="L22" s="77"/>
      <c r="M22" s="97">
        <v>0</v>
      </c>
      <c r="N22" s="9">
        <f t="shared" si="12"/>
        <v>0</v>
      </c>
      <c r="O22" s="12">
        <f>C22+G22+N22</f>
        <v>90</v>
      </c>
      <c r="P22" s="11">
        <f t="shared" si="0"/>
        <v>0</v>
      </c>
      <c r="Q22" s="11">
        <f t="shared" si="1"/>
        <v>1</v>
      </c>
      <c r="R22" s="11">
        <f t="shared" si="13"/>
        <v>0</v>
      </c>
      <c r="S22" s="13">
        <f t="shared" si="14"/>
        <v>1</v>
      </c>
      <c r="T22" s="14">
        <v>0</v>
      </c>
      <c r="U22" s="97">
        <v>37</v>
      </c>
      <c r="V22" s="97">
        <v>20</v>
      </c>
      <c r="W22" s="97">
        <v>0</v>
      </c>
      <c r="X22" s="15">
        <f t="shared" si="15"/>
        <v>57</v>
      </c>
      <c r="Y22" s="77"/>
      <c r="Z22" s="97">
        <v>0</v>
      </c>
      <c r="AA22" s="97">
        <v>0</v>
      </c>
      <c r="AB22" s="77"/>
      <c r="AC22" s="77"/>
      <c r="AD22" s="97">
        <v>0</v>
      </c>
      <c r="AE22" s="15">
        <f t="shared" si="16"/>
        <v>0</v>
      </c>
      <c r="AF22" s="12">
        <f>T22+X22+AE22</f>
        <v>57</v>
      </c>
      <c r="AG22" s="11">
        <f t="shared" si="2"/>
        <v>0</v>
      </c>
      <c r="AH22" s="11">
        <f t="shared" si="3"/>
        <v>1</v>
      </c>
      <c r="AI22" s="11">
        <f t="shared" si="17"/>
        <v>0</v>
      </c>
      <c r="AJ22" s="13">
        <f t="shared" si="18"/>
        <v>1</v>
      </c>
      <c r="AK22" s="14">
        <v>0</v>
      </c>
      <c r="AL22" s="97">
        <v>44</v>
      </c>
      <c r="AM22" s="97">
        <v>20</v>
      </c>
      <c r="AN22" s="97">
        <v>0</v>
      </c>
      <c r="AO22" s="64">
        <f t="shared" si="19"/>
        <v>64</v>
      </c>
      <c r="AP22" s="77"/>
      <c r="AQ22" s="97">
        <v>0</v>
      </c>
      <c r="AR22" s="97">
        <v>0</v>
      </c>
      <c r="AS22" s="77"/>
      <c r="AT22" s="77"/>
      <c r="AU22" s="97">
        <v>0</v>
      </c>
      <c r="AV22" s="64">
        <f t="shared" si="20"/>
        <v>0</v>
      </c>
      <c r="AW22" s="12">
        <f>AK22+AO22+AV22</f>
        <v>64</v>
      </c>
      <c r="AX22" s="11">
        <f t="shared" si="4"/>
        <v>0</v>
      </c>
      <c r="AY22" s="11">
        <f t="shared" si="21"/>
        <v>1</v>
      </c>
      <c r="AZ22" s="11">
        <f t="shared" si="22"/>
        <v>0</v>
      </c>
      <c r="BA22" s="18">
        <f t="shared" si="23"/>
        <v>1</v>
      </c>
      <c r="BB22" s="25">
        <f t="shared" si="5"/>
        <v>0</v>
      </c>
      <c r="BC22" s="25">
        <f t="shared" si="6"/>
        <v>-26</v>
      </c>
      <c r="BD22" s="25">
        <f t="shared" si="7"/>
        <v>0</v>
      </c>
      <c r="BE22" s="26">
        <f t="shared" si="8"/>
        <v>0</v>
      </c>
      <c r="BF22" s="26">
        <f t="shared" si="9"/>
        <v>0</v>
      </c>
      <c r="BG22" s="26">
        <f t="shared" si="10"/>
        <v>0</v>
      </c>
    </row>
    <row r="23" spans="1:59" s="1" customFormat="1" ht="30" customHeight="1" outlineLevel="1" x14ac:dyDescent="0.25">
      <c r="A23" s="70">
        <v>13</v>
      </c>
      <c r="B23" s="70" t="s">
        <v>25</v>
      </c>
      <c r="C23" s="14">
        <v>72</v>
      </c>
      <c r="D23" s="97">
        <v>14</v>
      </c>
      <c r="E23" s="97">
        <v>12</v>
      </c>
      <c r="F23" s="97">
        <v>59</v>
      </c>
      <c r="G23" s="9">
        <f t="shared" si="11"/>
        <v>85</v>
      </c>
      <c r="H23" s="77"/>
      <c r="I23" s="97">
        <v>98</v>
      </c>
      <c r="J23" s="97">
        <v>0</v>
      </c>
      <c r="K23" s="77"/>
      <c r="L23" s="77"/>
      <c r="M23" s="97">
        <v>0</v>
      </c>
      <c r="N23" s="9">
        <f t="shared" si="12"/>
        <v>98</v>
      </c>
      <c r="O23" s="12">
        <f>C23+G23+N23</f>
        <v>255</v>
      </c>
      <c r="P23" s="11">
        <f t="shared" si="0"/>
        <v>0.28235294117647058</v>
      </c>
      <c r="Q23" s="11">
        <f t="shared" si="1"/>
        <v>0.33333333333333331</v>
      </c>
      <c r="R23" s="11">
        <f t="shared" si="13"/>
        <v>0.3843137254901961</v>
      </c>
      <c r="S23" s="13">
        <f t="shared" si="14"/>
        <v>1</v>
      </c>
      <c r="T23" s="14">
        <v>37</v>
      </c>
      <c r="U23" s="97">
        <v>29</v>
      </c>
      <c r="V23" s="97">
        <v>11</v>
      </c>
      <c r="W23" s="97">
        <v>87</v>
      </c>
      <c r="X23" s="15">
        <f t="shared" si="15"/>
        <v>127</v>
      </c>
      <c r="Y23" s="77"/>
      <c r="Z23" s="97">
        <v>0</v>
      </c>
      <c r="AA23" s="97">
        <v>0</v>
      </c>
      <c r="AB23" s="77"/>
      <c r="AC23" s="77"/>
      <c r="AD23" s="97">
        <v>0</v>
      </c>
      <c r="AE23" s="15">
        <f t="shared" si="16"/>
        <v>0</v>
      </c>
      <c r="AF23" s="12">
        <f>T23+X23+AE23</f>
        <v>164</v>
      </c>
      <c r="AG23" s="11">
        <f t="shared" si="2"/>
        <v>0.22560975609756098</v>
      </c>
      <c r="AH23" s="11">
        <f t="shared" si="3"/>
        <v>0.77439024390243905</v>
      </c>
      <c r="AI23" s="11">
        <f t="shared" si="17"/>
        <v>0</v>
      </c>
      <c r="AJ23" s="13">
        <f t="shared" si="18"/>
        <v>1</v>
      </c>
      <c r="AK23" s="14">
        <v>37</v>
      </c>
      <c r="AL23" s="97">
        <v>51</v>
      </c>
      <c r="AM23" s="97">
        <v>10</v>
      </c>
      <c r="AN23" s="97">
        <v>84</v>
      </c>
      <c r="AO23" s="64">
        <f t="shared" si="19"/>
        <v>145</v>
      </c>
      <c r="AP23" s="77"/>
      <c r="AQ23" s="97">
        <v>109</v>
      </c>
      <c r="AR23" s="97">
        <v>0</v>
      </c>
      <c r="AS23" s="77"/>
      <c r="AT23" s="77"/>
      <c r="AU23" s="97">
        <v>0</v>
      </c>
      <c r="AV23" s="64">
        <f t="shared" si="20"/>
        <v>109</v>
      </c>
      <c r="AW23" s="12">
        <f>AK23+AO23+AV23</f>
        <v>291</v>
      </c>
      <c r="AX23" s="11">
        <f t="shared" si="4"/>
        <v>0.12714776632302405</v>
      </c>
      <c r="AY23" s="11">
        <f t="shared" si="21"/>
        <v>0.49828178694158076</v>
      </c>
      <c r="AZ23" s="11">
        <f t="shared" si="22"/>
        <v>0.37457044673539519</v>
      </c>
      <c r="BA23" s="18">
        <f t="shared" si="23"/>
        <v>1</v>
      </c>
      <c r="BB23" s="25">
        <f t="shared" si="5"/>
        <v>-35</v>
      </c>
      <c r="BC23" s="25">
        <f t="shared" si="6"/>
        <v>60</v>
      </c>
      <c r="BD23" s="25">
        <f t="shared" si="7"/>
        <v>11</v>
      </c>
      <c r="BE23" s="26">
        <f t="shared" si="8"/>
        <v>-0.15520517485344654</v>
      </c>
      <c r="BF23" s="26">
        <f t="shared" si="9"/>
        <v>0.16494845360824745</v>
      </c>
      <c r="BG23" s="26">
        <f t="shared" si="10"/>
        <v>-9.7432787548009103E-3</v>
      </c>
    </row>
    <row r="24" spans="1:59" s="1" customFormat="1" ht="30" customHeight="1" outlineLevel="1" x14ac:dyDescent="0.25">
      <c r="A24" s="70">
        <v>14</v>
      </c>
      <c r="B24" s="70" t="s">
        <v>26</v>
      </c>
      <c r="C24" s="14">
        <v>262</v>
      </c>
      <c r="D24" s="97">
        <v>16</v>
      </c>
      <c r="E24" s="97"/>
      <c r="F24" s="97">
        <v>0</v>
      </c>
      <c r="G24" s="9">
        <f t="shared" si="11"/>
        <v>16</v>
      </c>
      <c r="H24" s="77"/>
      <c r="I24" s="97">
        <v>0</v>
      </c>
      <c r="J24" s="97">
        <v>0</v>
      </c>
      <c r="K24" s="77"/>
      <c r="L24" s="77"/>
      <c r="M24" s="97">
        <v>0</v>
      </c>
      <c r="N24" s="9">
        <f t="shared" si="12"/>
        <v>0</v>
      </c>
      <c r="O24" s="12">
        <f>C24+G24+N24</f>
        <v>278</v>
      </c>
      <c r="P24" s="11">
        <f t="shared" si="0"/>
        <v>0.94244604316546765</v>
      </c>
      <c r="Q24" s="11">
        <f t="shared" si="1"/>
        <v>5.7553956834532377E-2</v>
      </c>
      <c r="R24" s="11">
        <f t="shared" si="13"/>
        <v>0</v>
      </c>
      <c r="S24" s="13">
        <f t="shared" si="14"/>
        <v>1</v>
      </c>
      <c r="T24" s="14">
        <v>252</v>
      </c>
      <c r="U24" s="97">
        <v>46</v>
      </c>
      <c r="V24" s="97">
        <v>0</v>
      </c>
      <c r="W24" s="97">
        <v>0</v>
      </c>
      <c r="X24" s="15">
        <f t="shared" si="15"/>
        <v>46</v>
      </c>
      <c r="Y24" s="77"/>
      <c r="Z24" s="97">
        <v>0</v>
      </c>
      <c r="AA24" s="97">
        <v>0</v>
      </c>
      <c r="AB24" s="77"/>
      <c r="AC24" s="77"/>
      <c r="AD24" s="97">
        <v>0</v>
      </c>
      <c r="AE24" s="15">
        <f t="shared" si="16"/>
        <v>0</v>
      </c>
      <c r="AF24" s="12">
        <f>T24+X24+AE24</f>
        <v>298</v>
      </c>
      <c r="AG24" s="11">
        <f t="shared" si="2"/>
        <v>0.84563758389261745</v>
      </c>
      <c r="AH24" s="11">
        <f t="shared" si="3"/>
        <v>0.15436241610738255</v>
      </c>
      <c r="AI24" s="11">
        <f t="shared" si="17"/>
        <v>0</v>
      </c>
      <c r="AJ24" s="13">
        <f t="shared" si="18"/>
        <v>1</v>
      </c>
      <c r="AK24" s="14">
        <v>240</v>
      </c>
      <c r="AL24" s="97">
        <v>56</v>
      </c>
      <c r="AM24" s="97">
        <v>0</v>
      </c>
      <c r="AN24" s="97">
        <v>0</v>
      </c>
      <c r="AO24" s="64">
        <f t="shared" si="19"/>
        <v>56</v>
      </c>
      <c r="AP24" s="77"/>
      <c r="AQ24" s="97">
        <v>0</v>
      </c>
      <c r="AR24" s="97">
        <v>0</v>
      </c>
      <c r="AS24" s="77"/>
      <c r="AT24" s="77"/>
      <c r="AU24" s="97">
        <v>0</v>
      </c>
      <c r="AV24" s="64">
        <f t="shared" si="20"/>
        <v>0</v>
      </c>
      <c r="AW24" s="12">
        <f>AK24+AO24+AV24</f>
        <v>296</v>
      </c>
      <c r="AX24" s="11">
        <f t="shared" si="4"/>
        <v>0.81081081081081086</v>
      </c>
      <c r="AY24" s="11">
        <f t="shared" si="21"/>
        <v>0.1891891891891892</v>
      </c>
      <c r="AZ24" s="11">
        <f t="shared" si="22"/>
        <v>0</v>
      </c>
      <c r="BA24" s="18">
        <f t="shared" si="23"/>
        <v>1</v>
      </c>
      <c r="BB24" s="25">
        <f t="shared" si="5"/>
        <v>-22</v>
      </c>
      <c r="BC24" s="25">
        <f t="shared" si="6"/>
        <v>40</v>
      </c>
      <c r="BD24" s="25">
        <f t="shared" si="7"/>
        <v>0</v>
      </c>
      <c r="BE24" s="26">
        <f t="shared" si="8"/>
        <v>-0.13163523235465679</v>
      </c>
      <c r="BF24" s="26">
        <f t="shared" si="9"/>
        <v>0.13163523235465682</v>
      </c>
      <c r="BG24" s="26">
        <f t="shared" si="10"/>
        <v>0</v>
      </c>
    </row>
    <row r="25" spans="1:59" s="41" customFormat="1" ht="30" customHeight="1" x14ac:dyDescent="0.25">
      <c r="A25" s="34"/>
      <c r="B25" s="34" t="s">
        <v>44</v>
      </c>
      <c r="C25" s="42">
        <f>SUM(C22:C24)</f>
        <v>334</v>
      </c>
      <c r="D25" s="42">
        <f t="shared" ref="D25:AW25" si="27">SUM(D22:D24)</f>
        <v>100</v>
      </c>
      <c r="E25" s="42">
        <f t="shared" si="27"/>
        <v>32</v>
      </c>
      <c r="F25" s="42">
        <f t="shared" si="27"/>
        <v>59</v>
      </c>
      <c r="G25" s="37">
        <f t="shared" si="27"/>
        <v>191</v>
      </c>
      <c r="H25" s="78">
        <f t="shared" si="27"/>
        <v>0</v>
      </c>
      <c r="I25" s="42">
        <f t="shared" si="27"/>
        <v>98</v>
      </c>
      <c r="J25" s="42">
        <f t="shared" si="27"/>
        <v>0</v>
      </c>
      <c r="K25" s="78">
        <f t="shared" si="27"/>
        <v>0</v>
      </c>
      <c r="L25" s="78">
        <f t="shared" si="27"/>
        <v>0</v>
      </c>
      <c r="M25" s="42">
        <f t="shared" si="27"/>
        <v>0</v>
      </c>
      <c r="N25" s="37">
        <f t="shared" si="27"/>
        <v>98</v>
      </c>
      <c r="O25" s="62">
        <f t="shared" si="27"/>
        <v>623</v>
      </c>
      <c r="P25" s="43">
        <f t="shared" si="0"/>
        <v>0.536115569823435</v>
      </c>
      <c r="Q25" s="43">
        <f t="shared" si="1"/>
        <v>0.30658105939004815</v>
      </c>
      <c r="R25" s="43">
        <f t="shared" si="13"/>
        <v>0.15730337078651685</v>
      </c>
      <c r="S25" s="44">
        <f t="shared" si="14"/>
        <v>1</v>
      </c>
      <c r="T25" s="42">
        <f t="shared" si="27"/>
        <v>289</v>
      </c>
      <c r="U25" s="42">
        <f t="shared" si="27"/>
        <v>112</v>
      </c>
      <c r="V25" s="42">
        <f t="shared" si="27"/>
        <v>31</v>
      </c>
      <c r="W25" s="42">
        <f t="shared" si="27"/>
        <v>87</v>
      </c>
      <c r="X25" s="67">
        <f t="shared" si="27"/>
        <v>230</v>
      </c>
      <c r="Y25" s="78">
        <f t="shared" si="27"/>
        <v>0</v>
      </c>
      <c r="Z25" s="42">
        <f t="shared" si="27"/>
        <v>0</v>
      </c>
      <c r="AA25" s="42">
        <f t="shared" si="27"/>
        <v>0</v>
      </c>
      <c r="AB25" s="78">
        <f t="shared" si="27"/>
        <v>0</v>
      </c>
      <c r="AC25" s="78">
        <f t="shared" si="27"/>
        <v>0</v>
      </c>
      <c r="AD25" s="42">
        <f t="shared" si="27"/>
        <v>0</v>
      </c>
      <c r="AE25" s="67">
        <f t="shared" si="27"/>
        <v>0</v>
      </c>
      <c r="AF25" s="62">
        <f t="shared" si="27"/>
        <v>519</v>
      </c>
      <c r="AG25" s="43">
        <f t="shared" si="2"/>
        <v>0.55684007707129091</v>
      </c>
      <c r="AH25" s="43">
        <f t="shared" si="3"/>
        <v>0.44315992292870904</v>
      </c>
      <c r="AI25" s="43">
        <f t="shared" si="17"/>
        <v>0</v>
      </c>
      <c r="AJ25" s="44">
        <f t="shared" si="18"/>
        <v>1</v>
      </c>
      <c r="AK25" s="42">
        <f t="shared" si="27"/>
        <v>277</v>
      </c>
      <c r="AL25" s="42">
        <f t="shared" si="27"/>
        <v>151</v>
      </c>
      <c r="AM25" s="42">
        <f t="shared" si="27"/>
        <v>30</v>
      </c>
      <c r="AN25" s="42">
        <f t="shared" si="27"/>
        <v>84</v>
      </c>
      <c r="AO25" s="65">
        <f t="shared" si="27"/>
        <v>265</v>
      </c>
      <c r="AP25" s="78">
        <f t="shared" si="27"/>
        <v>0</v>
      </c>
      <c r="AQ25" s="42">
        <f t="shared" si="27"/>
        <v>109</v>
      </c>
      <c r="AR25" s="42">
        <f t="shared" si="27"/>
        <v>0</v>
      </c>
      <c r="AS25" s="78">
        <f t="shared" si="27"/>
        <v>0</v>
      </c>
      <c r="AT25" s="78">
        <f t="shared" si="27"/>
        <v>0</v>
      </c>
      <c r="AU25" s="42">
        <f t="shared" si="27"/>
        <v>0</v>
      </c>
      <c r="AV25" s="65">
        <f t="shared" si="27"/>
        <v>109</v>
      </c>
      <c r="AW25" s="62">
        <f t="shared" si="27"/>
        <v>651</v>
      </c>
      <c r="AX25" s="43">
        <f t="shared" si="4"/>
        <v>0.42549923195084488</v>
      </c>
      <c r="AY25" s="43">
        <f t="shared" si="21"/>
        <v>0.40706605222734255</v>
      </c>
      <c r="AZ25" s="43">
        <f t="shared" si="22"/>
        <v>0.1674347158218126</v>
      </c>
      <c r="BA25" s="45">
        <f t="shared" si="23"/>
        <v>1</v>
      </c>
      <c r="BB25" s="35">
        <f t="shared" si="5"/>
        <v>-57</v>
      </c>
      <c r="BC25" s="35">
        <f t="shared" si="6"/>
        <v>74</v>
      </c>
      <c r="BD25" s="35">
        <f t="shared" si="7"/>
        <v>11</v>
      </c>
      <c r="BE25" s="36">
        <f t="shared" si="8"/>
        <v>-0.11061633787259012</v>
      </c>
      <c r="BF25" s="36">
        <f t="shared" si="9"/>
        <v>0.1004849928372944</v>
      </c>
      <c r="BG25" s="36">
        <f t="shared" si="10"/>
        <v>1.0131345035295752E-2</v>
      </c>
    </row>
    <row r="26" spans="1:59" s="1" customFormat="1" ht="30" customHeight="1" outlineLevel="1" x14ac:dyDescent="0.25">
      <c r="A26" s="70">
        <v>15</v>
      </c>
      <c r="B26" s="70" t="s">
        <v>27</v>
      </c>
      <c r="C26" s="14">
        <v>319</v>
      </c>
      <c r="D26" s="97">
        <v>1</v>
      </c>
      <c r="E26" s="97">
        <v>0</v>
      </c>
      <c r="F26" s="97">
        <v>4</v>
      </c>
      <c r="G26" s="9">
        <f t="shared" si="11"/>
        <v>5</v>
      </c>
      <c r="H26" s="77"/>
      <c r="I26" s="97">
        <v>0</v>
      </c>
      <c r="J26" s="97">
        <v>0</v>
      </c>
      <c r="K26" s="77"/>
      <c r="L26" s="77"/>
      <c r="M26" s="97">
        <v>0</v>
      </c>
      <c r="N26" s="9">
        <f t="shared" si="12"/>
        <v>0</v>
      </c>
      <c r="O26" s="12">
        <f>C26+G26+N26</f>
        <v>324</v>
      </c>
      <c r="P26" s="11">
        <f t="shared" si="0"/>
        <v>0.98456790123456794</v>
      </c>
      <c r="Q26" s="11">
        <f t="shared" si="1"/>
        <v>1.5432098765432098E-2</v>
      </c>
      <c r="R26" s="11">
        <f t="shared" si="13"/>
        <v>0</v>
      </c>
      <c r="S26" s="13">
        <f t="shared" si="14"/>
        <v>1</v>
      </c>
      <c r="T26" s="14">
        <v>326</v>
      </c>
      <c r="U26" s="97">
        <v>2</v>
      </c>
      <c r="V26" s="97">
        <v>0</v>
      </c>
      <c r="W26" s="97">
        <v>4</v>
      </c>
      <c r="X26" s="15">
        <f t="shared" si="15"/>
        <v>6</v>
      </c>
      <c r="Y26" s="77"/>
      <c r="Z26" s="97">
        <v>6</v>
      </c>
      <c r="AA26" s="97">
        <v>0</v>
      </c>
      <c r="AB26" s="77"/>
      <c r="AC26" s="77"/>
      <c r="AD26" s="97">
        <v>7</v>
      </c>
      <c r="AE26" s="15">
        <f t="shared" si="16"/>
        <v>13</v>
      </c>
      <c r="AF26" s="12">
        <f>T26+X26+AE26</f>
        <v>345</v>
      </c>
      <c r="AG26" s="11">
        <f t="shared" si="2"/>
        <v>0.94492753623188408</v>
      </c>
      <c r="AH26" s="11">
        <f t="shared" si="3"/>
        <v>1.7391304347826087E-2</v>
      </c>
      <c r="AI26" s="11">
        <f t="shared" si="17"/>
        <v>3.7681159420289857E-2</v>
      </c>
      <c r="AJ26" s="13">
        <f t="shared" si="18"/>
        <v>1</v>
      </c>
      <c r="AK26" s="14">
        <v>340</v>
      </c>
      <c r="AL26" s="97">
        <v>5</v>
      </c>
      <c r="AM26" s="97">
        <v>0</v>
      </c>
      <c r="AN26" s="97">
        <v>5</v>
      </c>
      <c r="AO26" s="64">
        <f t="shared" si="19"/>
        <v>10</v>
      </c>
      <c r="AP26" s="77"/>
      <c r="AQ26" s="97">
        <v>15</v>
      </c>
      <c r="AR26" s="97">
        <v>0</v>
      </c>
      <c r="AS26" s="77"/>
      <c r="AT26" s="77"/>
      <c r="AU26" s="97">
        <v>0</v>
      </c>
      <c r="AV26" s="64">
        <f t="shared" si="20"/>
        <v>15</v>
      </c>
      <c r="AW26" s="12">
        <f>AK26+AO26+AV26</f>
        <v>365</v>
      </c>
      <c r="AX26" s="11">
        <f t="shared" si="4"/>
        <v>0.93150684931506844</v>
      </c>
      <c r="AY26" s="11">
        <f t="shared" si="21"/>
        <v>2.7397260273972601E-2</v>
      </c>
      <c r="AZ26" s="11">
        <f t="shared" si="22"/>
        <v>4.1095890410958902E-2</v>
      </c>
      <c r="BA26" s="18">
        <f t="shared" si="23"/>
        <v>1</v>
      </c>
      <c r="BB26" s="25">
        <f t="shared" si="5"/>
        <v>21</v>
      </c>
      <c r="BC26" s="25">
        <f t="shared" si="6"/>
        <v>5</v>
      </c>
      <c r="BD26" s="25">
        <f t="shared" si="7"/>
        <v>15</v>
      </c>
      <c r="BE26" s="26">
        <f t="shared" si="8"/>
        <v>-5.3061051919499502E-2</v>
      </c>
      <c r="BF26" s="26">
        <f t="shared" si="9"/>
        <v>1.1965161508540503E-2</v>
      </c>
      <c r="BG26" s="26">
        <f t="shared" si="10"/>
        <v>4.1095890410958902E-2</v>
      </c>
    </row>
    <row r="27" spans="1:59" ht="30" customHeight="1" outlineLevel="1" x14ac:dyDescent="0.25">
      <c r="A27" s="70">
        <v>16</v>
      </c>
      <c r="B27" s="14" t="s">
        <v>28</v>
      </c>
      <c r="C27" s="14">
        <v>123</v>
      </c>
      <c r="D27" s="92">
        <v>7</v>
      </c>
      <c r="E27" s="92">
        <v>8</v>
      </c>
      <c r="F27" s="92">
        <v>0</v>
      </c>
      <c r="G27" s="9">
        <f t="shared" si="11"/>
        <v>15</v>
      </c>
      <c r="H27" s="79"/>
      <c r="I27" s="92">
        <v>0</v>
      </c>
      <c r="J27" s="92">
        <v>0</v>
      </c>
      <c r="K27" s="79"/>
      <c r="L27" s="79"/>
      <c r="M27" s="92">
        <v>12</v>
      </c>
      <c r="N27" s="9">
        <f t="shared" si="12"/>
        <v>12</v>
      </c>
      <c r="O27" s="12">
        <f>C27+G27+N27</f>
        <v>150</v>
      </c>
      <c r="P27" s="11">
        <f t="shared" si="0"/>
        <v>0.82</v>
      </c>
      <c r="Q27" s="11">
        <f t="shared" si="1"/>
        <v>0.1</v>
      </c>
      <c r="R27" s="11">
        <f t="shared" si="13"/>
        <v>0.08</v>
      </c>
      <c r="S27" s="13">
        <f t="shared" si="14"/>
        <v>0.99999999999999989</v>
      </c>
      <c r="T27" s="14">
        <v>88</v>
      </c>
      <c r="U27" s="92">
        <v>18</v>
      </c>
      <c r="V27" s="92">
        <v>8</v>
      </c>
      <c r="W27" s="92">
        <v>24</v>
      </c>
      <c r="X27" s="15">
        <f t="shared" si="15"/>
        <v>50</v>
      </c>
      <c r="Y27" s="79"/>
      <c r="Z27" s="92">
        <v>0</v>
      </c>
      <c r="AA27" s="92">
        <v>0</v>
      </c>
      <c r="AB27" s="79"/>
      <c r="AC27" s="79"/>
      <c r="AD27" s="92">
        <v>11</v>
      </c>
      <c r="AE27" s="15">
        <f t="shared" si="16"/>
        <v>11</v>
      </c>
      <c r="AF27" s="12">
        <f>T27+X27+AE27</f>
        <v>149</v>
      </c>
      <c r="AG27" s="11">
        <f t="shared" si="2"/>
        <v>0.59060402684563762</v>
      </c>
      <c r="AH27" s="11">
        <f t="shared" si="3"/>
        <v>0.33557046979865773</v>
      </c>
      <c r="AI27" s="11">
        <f t="shared" si="17"/>
        <v>7.3825503355704702E-2</v>
      </c>
      <c r="AJ27" s="13">
        <f t="shared" si="18"/>
        <v>1</v>
      </c>
      <c r="AK27" s="14">
        <v>81</v>
      </c>
      <c r="AL27" s="92">
        <v>23</v>
      </c>
      <c r="AM27" s="92">
        <v>8</v>
      </c>
      <c r="AN27" s="92">
        <v>26</v>
      </c>
      <c r="AO27" s="64">
        <f t="shared" si="19"/>
        <v>57</v>
      </c>
      <c r="AP27" s="79"/>
      <c r="AQ27" s="92">
        <v>0</v>
      </c>
      <c r="AR27" s="92">
        <v>0</v>
      </c>
      <c r="AS27" s="79"/>
      <c r="AT27" s="79"/>
      <c r="AU27" s="92">
        <v>0</v>
      </c>
      <c r="AV27" s="64">
        <f t="shared" si="20"/>
        <v>0</v>
      </c>
      <c r="AW27" s="12">
        <f>AK27+AO27+AV27</f>
        <v>138</v>
      </c>
      <c r="AX27" s="11">
        <f t="shared" si="4"/>
        <v>0.58695652173913049</v>
      </c>
      <c r="AY27" s="11">
        <f t="shared" si="21"/>
        <v>0.41304347826086957</v>
      </c>
      <c r="AZ27" s="11">
        <f t="shared" si="22"/>
        <v>0</v>
      </c>
      <c r="BA27" s="18">
        <f t="shared" si="23"/>
        <v>1</v>
      </c>
      <c r="BB27" s="25">
        <f t="shared" si="5"/>
        <v>-42</v>
      </c>
      <c r="BC27" s="25">
        <f t="shared" si="6"/>
        <v>42</v>
      </c>
      <c r="BD27" s="25">
        <f t="shared" si="7"/>
        <v>-12</v>
      </c>
      <c r="BE27" s="26">
        <f t="shared" si="8"/>
        <v>-0.23304347826086946</v>
      </c>
      <c r="BF27" s="26">
        <f t="shared" si="9"/>
        <v>0.31304347826086953</v>
      </c>
      <c r="BG27" s="26">
        <f t="shared" si="10"/>
        <v>-0.08</v>
      </c>
    </row>
    <row r="28" spans="1:59" s="46" customFormat="1" ht="37.5" customHeight="1" x14ac:dyDescent="0.25">
      <c r="A28" s="34"/>
      <c r="B28" s="42" t="s">
        <v>45</v>
      </c>
      <c r="C28" s="42">
        <f>SUM(C26:C27)</f>
        <v>442</v>
      </c>
      <c r="D28" s="42">
        <f t="shared" ref="D28:AW28" si="28">SUM(D26:D27)</f>
        <v>8</v>
      </c>
      <c r="E28" s="42">
        <f t="shared" si="28"/>
        <v>8</v>
      </c>
      <c r="F28" s="42">
        <f t="shared" si="28"/>
        <v>4</v>
      </c>
      <c r="G28" s="37">
        <f t="shared" si="28"/>
        <v>20</v>
      </c>
      <c r="H28" s="78">
        <f t="shared" si="28"/>
        <v>0</v>
      </c>
      <c r="I28" s="42">
        <f t="shared" si="28"/>
        <v>0</v>
      </c>
      <c r="J28" s="42">
        <f t="shared" si="28"/>
        <v>0</v>
      </c>
      <c r="K28" s="78">
        <f t="shared" si="28"/>
        <v>0</v>
      </c>
      <c r="L28" s="78">
        <f t="shared" si="28"/>
        <v>0</v>
      </c>
      <c r="M28" s="42">
        <f t="shared" si="28"/>
        <v>12</v>
      </c>
      <c r="N28" s="37">
        <f t="shared" si="28"/>
        <v>12</v>
      </c>
      <c r="O28" s="62">
        <f t="shared" si="28"/>
        <v>474</v>
      </c>
      <c r="P28" s="38">
        <f t="shared" si="0"/>
        <v>0.9324894514767933</v>
      </c>
      <c r="Q28" s="38">
        <f t="shared" si="1"/>
        <v>4.2194092827004218E-2</v>
      </c>
      <c r="R28" s="38">
        <f t="shared" si="13"/>
        <v>2.5316455696202531E-2</v>
      </c>
      <c r="S28" s="39">
        <f t="shared" si="14"/>
        <v>1</v>
      </c>
      <c r="T28" s="42">
        <f t="shared" si="28"/>
        <v>414</v>
      </c>
      <c r="U28" s="42">
        <f t="shared" si="28"/>
        <v>20</v>
      </c>
      <c r="V28" s="42">
        <f t="shared" si="28"/>
        <v>8</v>
      </c>
      <c r="W28" s="42">
        <f t="shared" si="28"/>
        <v>28</v>
      </c>
      <c r="X28" s="67">
        <f t="shared" si="28"/>
        <v>56</v>
      </c>
      <c r="Y28" s="78">
        <f t="shared" si="28"/>
        <v>0</v>
      </c>
      <c r="Z28" s="42">
        <f t="shared" si="28"/>
        <v>6</v>
      </c>
      <c r="AA28" s="42">
        <f t="shared" si="28"/>
        <v>0</v>
      </c>
      <c r="AB28" s="78">
        <f t="shared" si="28"/>
        <v>0</v>
      </c>
      <c r="AC28" s="78">
        <f t="shared" si="28"/>
        <v>0</v>
      </c>
      <c r="AD28" s="42">
        <f t="shared" si="28"/>
        <v>18</v>
      </c>
      <c r="AE28" s="67">
        <f t="shared" si="28"/>
        <v>24</v>
      </c>
      <c r="AF28" s="62">
        <f t="shared" si="28"/>
        <v>494</v>
      </c>
      <c r="AG28" s="38">
        <f t="shared" si="2"/>
        <v>0.83805668016194335</v>
      </c>
      <c r="AH28" s="38">
        <f t="shared" si="3"/>
        <v>0.11336032388663968</v>
      </c>
      <c r="AI28" s="38">
        <f t="shared" si="17"/>
        <v>4.8582995951417005E-2</v>
      </c>
      <c r="AJ28" s="39">
        <f t="shared" si="18"/>
        <v>1</v>
      </c>
      <c r="AK28" s="42">
        <f t="shared" si="28"/>
        <v>421</v>
      </c>
      <c r="AL28" s="42">
        <f t="shared" si="28"/>
        <v>28</v>
      </c>
      <c r="AM28" s="42">
        <f t="shared" si="28"/>
        <v>8</v>
      </c>
      <c r="AN28" s="42">
        <f t="shared" si="28"/>
        <v>31</v>
      </c>
      <c r="AO28" s="65">
        <f t="shared" si="28"/>
        <v>67</v>
      </c>
      <c r="AP28" s="78">
        <f t="shared" si="28"/>
        <v>0</v>
      </c>
      <c r="AQ28" s="42">
        <f t="shared" si="28"/>
        <v>15</v>
      </c>
      <c r="AR28" s="42">
        <f t="shared" si="28"/>
        <v>0</v>
      </c>
      <c r="AS28" s="78">
        <f t="shared" si="28"/>
        <v>0</v>
      </c>
      <c r="AT28" s="78">
        <f t="shared" si="28"/>
        <v>0</v>
      </c>
      <c r="AU28" s="42">
        <f t="shared" si="28"/>
        <v>0</v>
      </c>
      <c r="AV28" s="65">
        <f t="shared" si="28"/>
        <v>15</v>
      </c>
      <c r="AW28" s="62">
        <f t="shared" si="28"/>
        <v>503</v>
      </c>
      <c r="AX28" s="38">
        <f t="shared" si="4"/>
        <v>0.83697813121272369</v>
      </c>
      <c r="AY28" s="38">
        <f t="shared" si="21"/>
        <v>0.13320079522862824</v>
      </c>
      <c r="AZ28" s="38">
        <f t="shared" si="22"/>
        <v>2.982107355864811E-2</v>
      </c>
      <c r="BA28" s="40">
        <f t="shared" si="23"/>
        <v>1</v>
      </c>
      <c r="BB28" s="35">
        <f t="shared" si="5"/>
        <v>-21</v>
      </c>
      <c r="BC28" s="35">
        <f t="shared" si="6"/>
        <v>47</v>
      </c>
      <c r="BD28" s="35">
        <f t="shared" si="7"/>
        <v>3</v>
      </c>
      <c r="BE28" s="36">
        <f t="shared" si="8"/>
        <v>-9.551132026406961E-2</v>
      </c>
      <c r="BF28" s="36">
        <f t="shared" si="9"/>
        <v>9.1006702401624021E-2</v>
      </c>
      <c r="BG28" s="36">
        <f t="shared" si="10"/>
        <v>4.5046178624455792E-3</v>
      </c>
    </row>
    <row r="29" spans="1:59" ht="30" customHeight="1" outlineLevel="1" x14ac:dyDescent="0.25">
      <c r="A29" s="70">
        <v>17</v>
      </c>
      <c r="B29" s="14" t="s">
        <v>29</v>
      </c>
      <c r="C29" s="14">
        <v>136</v>
      </c>
      <c r="D29" s="92">
        <v>10</v>
      </c>
      <c r="E29" s="92">
        <v>0</v>
      </c>
      <c r="F29" s="92">
        <v>2</v>
      </c>
      <c r="G29" s="9">
        <f t="shared" si="11"/>
        <v>12</v>
      </c>
      <c r="H29" s="79"/>
      <c r="I29" s="92">
        <v>0</v>
      </c>
      <c r="J29" s="92">
        <v>0</v>
      </c>
      <c r="K29" s="79"/>
      <c r="L29" s="79"/>
      <c r="M29" s="92">
        <v>0</v>
      </c>
      <c r="N29" s="9">
        <f t="shared" si="12"/>
        <v>0</v>
      </c>
      <c r="O29" s="12">
        <f>C29+G29+N29</f>
        <v>148</v>
      </c>
      <c r="P29" s="11">
        <f t="shared" si="0"/>
        <v>0.91891891891891897</v>
      </c>
      <c r="Q29" s="11">
        <f t="shared" si="1"/>
        <v>8.1081081081081086E-2</v>
      </c>
      <c r="R29" s="11">
        <f t="shared" si="13"/>
        <v>0</v>
      </c>
      <c r="S29" s="13">
        <f t="shared" si="14"/>
        <v>1</v>
      </c>
      <c r="T29" s="14">
        <v>138</v>
      </c>
      <c r="U29" s="92">
        <v>4</v>
      </c>
      <c r="V29" s="92">
        <v>0</v>
      </c>
      <c r="W29" s="92">
        <v>2</v>
      </c>
      <c r="X29" s="15">
        <f t="shared" si="15"/>
        <v>6</v>
      </c>
      <c r="Y29" s="79"/>
      <c r="Z29" s="92">
        <v>0</v>
      </c>
      <c r="AA29" s="92">
        <v>0</v>
      </c>
      <c r="AB29" s="79"/>
      <c r="AC29" s="79"/>
      <c r="AD29" s="92">
        <v>0</v>
      </c>
      <c r="AE29" s="15">
        <f t="shared" si="16"/>
        <v>0</v>
      </c>
      <c r="AF29" s="12">
        <f>T29+X29+AE29</f>
        <v>144</v>
      </c>
      <c r="AG29" s="11">
        <f t="shared" si="2"/>
        <v>0.95833333333333337</v>
      </c>
      <c r="AH29" s="11">
        <f t="shared" si="3"/>
        <v>4.1666666666666664E-2</v>
      </c>
      <c r="AI29" s="11">
        <f t="shared" si="17"/>
        <v>0</v>
      </c>
      <c r="AJ29" s="13">
        <f t="shared" si="18"/>
        <v>1</v>
      </c>
      <c r="AK29" s="14">
        <v>136</v>
      </c>
      <c r="AL29" s="92">
        <v>5</v>
      </c>
      <c r="AM29" s="92">
        <v>0</v>
      </c>
      <c r="AN29" s="92">
        <v>2</v>
      </c>
      <c r="AO29" s="64">
        <f t="shared" si="19"/>
        <v>7</v>
      </c>
      <c r="AP29" s="79"/>
      <c r="AQ29" s="92">
        <v>0</v>
      </c>
      <c r="AR29" s="92">
        <v>0</v>
      </c>
      <c r="AS29" s="79"/>
      <c r="AT29" s="79"/>
      <c r="AU29" s="92">
        <v>0</v>
      </c>
      <c r="AV29" s="64">
        <f t="shared" si="20"/>
        <v>0</v>
      </c>
      <c r="AW29" s="12">
        <f>AK29+AO29+AV29</f>
        <v>143</v>
      </c>
      <c r="AX29" s="11">
        <f t="shared" si="4"/>
        <v>0.95104895104895104</v>
      </c>
      <c r="AY29" s="11">
        <f t="shared" si="21"/>
        <v>4.8951048951048952E-2</v>
      </c>
      <c r="AZ29" s="11">
        <f t="shared" si="22"/>
        <v>0</v>
      </c>
      <c r="BA29" s="18">
        <f t="shared" si="23"/>
        <v>1</v>
      </c>
      <c r="BB29" s="25">
        <f t="shared" si="5"/>
        <v>0</v>
      </c>
      <c r="BC29" s="25">
        <f t="shared" si="6"/>
        <v>-5</v>
      </c>
      <c r="BD29" s="25">
        <f t="shared" si="7"/>
        <v>0</v>
      </c>
      <c r="BE29" s="26">
        <f t="shared" si="8"/>
        <v>3.2130032130032071E-2</v>
      </c>
      <c r="BF29" s="26">
        <f t="shared" si="9"/>
        <v>-3.2130032130032134E-2</v>
      </c>
      <c r="BG29" s="26">
        <f t="shared" si="10"/>
        <v>0</v>
      </c>
    </row>
    <row r="30" spans="1:59" ht="30" customHeight="1" outlineLevel="1" x14ac:dyDescent="0.25">
      <c r="A30" s="70">
        <v>18</v>
      </c>
      <c r="B30" s="14" t="s">
        <v>30</v>
      </c>
      <c r="C30" s="14">
        <v>0</v>
      </c>
      <c r="D30" s="92">
        <v>0</v>
      </c>
      <c r="E30" s="92">
        <v>0</v>
      </c>
      <c r="F30" s="92">
        <v>0</v>
      </c>
      <c r="G30" s="9">
        <f t="shared" si="11"/>
        <v>0</v>
      </c>
      <c r="H30" s="79"/>
      <c r="I30" s="92">
        <v>0</v>
      </c>
      <c r="J30" s="92">
        <v>0</v>
      </c>
      <c r="K30" s="79"/>
      <c r="L30" s="79"/>
      <c r="M30" s="92">
        <v>0</v>
      </c>
      <c r="N30" s="9">
        <f t="shared" si="12"/>
        <v>0</v>
      </c>
      <c r="O30" s="12">
        <f>C30+G30+N30</f>
        <v>0</v>
      </c>
      <c r="P30" s="11" t="e">
        <f t="shared" si="0"/>
        <v>#DIV/0!</v>
      </c>
      <c r="Q30" s="11" t="e">
        <f t="shared" si="1"/>
        <v>#DIV/0!</v>
      </c>
      <c r="R30" s="11" t="e">
        <f t="shared" si="13"/>
        <v>#DIV/0!</v>
      </c>
      <c r="S30" s="13" t="e">
        <f t="shared" si="14"/>
        <v>#DIV/0!</v>
      </c>
      <c r="T30" s="14">
        <v>73</v>
      </c>
      <c r="U30" s="92">
        <v>1</v>
      </c>
      <c r="V30" s="92">
        <v>0</v>
      </c>
      <c r="W30" s="92">
        <v>0</v>
      </c>
      <c r="X30" s="15">
        <f t="shared" si="15"/>
        <v>1</v>
      </c>
      <c r="Y30" s="79"/>
      <c r="Z30" s="92">
        <v>0</v>
      </c>
      <c r="AA30" s="92">
        <v>0</v>
      </c>
      <c r="AB30" s="79"/>
      <c r="AC30" s="79"/>
      <c r="AD30" s="92">
        <v>0</v>
      </c>
      <c r="AE30" s="15">
        <f t="shared" si="16"/>
        <v>0</v>
      </c>
      <c r="AF30" s="12">
        <f>T30+X30+AE30</f>
        <v>74</v>
      </c>
      <c r="AG30" s="11">
        <f t="shared" si="2"/>
        <v>0.98648648648648651</v>
      </c>
      <c r="AH30" s="11">
        <f t="shared" si="3"/>
        <v>1.3513513513513514E-2</v>
      </c>
      <c r="AI30" s="11">
        <f t="shared" si="17"/>
        <v>0</v>
      </c>
      <c r="AJ30" s="13">
        <f t="shared" si="18"/>
        <v>1</v>
      </c>
      <c r="AK30" s="14">
        <v>87</v>
      </c>
      <c r="AL30" s="92">
        <v>3</v>
      </c>
      <c r="AM30" s="92">
        <v>0</v>
      </c>
      <c r="AN30" s="92">
        <v>0</v>
      </c>
      <c r="AO30" s="64">
        <f t="shared" si="19"/>
        <v>3</v>
      </c>
      <c r="AP30" s="79"/>
      <c r="AQ30" s="92">
        <v>0</v>
      </c>
      <c r="AR30" s="92">
        <v>0</v>
      </c>
      <c r="AS30" s="79"/>
      <c r="AT30" s="79"/>
      <c r="AU30" s="92">
        <v>0</v>
      </c>
      <c r="AV30" s="64">
        <f t="shared" si="20"/>
        <v>0</v>
      </c>
      <c r="AW30" s="12">
        <f>AK30+AO30+AV30</f>
        <v>90</v>
      </c>
      <c r="AX30" s="11">
        <f t="shared" si="4"/>
        <v>0.96666666666666667</v>
      </c>
      <c r="AY30" s="11">
        <f t="shared" si="21"/>
        <v>3.3333333333333333E-2</v>
      </c>
      <c r="AZ30" s="11">
        <f t="shared" si="22"/>
        <v>0</v>
      </c>
      <c r="BA30" s="18">
        <f t="shared" si="23"/>
        <v>1</v>
      </c>
      <c r="BB30" s="25">
        <f t="shared" si="5"/>
        <v>87</v>
      </c>
      <c r="BC30" s="25">
        <f t="shared" si="6"/>
        <v>3</v>
      </c>
      <c r="BD30" s="25">
        <f t="shared" si="7"/>
        <v>0</v>
      </c>
      <c r="BE30" s="26" t="e">
        <f t="shared" si="8"/>
        <v>#DIV/0!</v>
      </c>
      <c r="BF30" s="26" t="e">
        <f t="shared" si="9"/>
        <v>#DIV/0!</v>
      </c>
      <c r="BG30" s="26" t="e">
        <f t="shared" si="10"/>
        <v>#DIV/0!</v>
      </c>
    </row>
    <row r="31" spans="1:59" ht="30" customHeight="1" outlineLevel="1" x14ac:dyDescent="0.25">
      <c r="A31" s="70">
        <v>19</v>
      </c>
      <c r="B31" s="14" t="s">
        <v>31</v>
      </c>
      <c r="C31" s="14">
        <v>222</v>
      </c>
      <c r="D31" s="92">
        <v>4</v>
      </c>
      <c r="E31" s="92">
        <v>0</v>
      </c>
      <c r="F31" s="92">
        <v>10</v>
      </c>
      <c r="G31" s="9">
        <f t="shared" si="11"/>
        <v>14</v>
      </c>
      <c r="H31" s="79"/>
      <c r="I31" s="92">
        <v>114</v>
      </c>
      <c r="J31" s="92">
        <v>15</v>
      </c>
      <c r="K31" s="79"/>
      <c r="L31" s="79"/>
      <c r="M31" s="92">
        <v>8</v>
      </c>
      <c r="N31" s="9">
        <f t="shared" si="12"/>
        <v>137</v>
      </c>
      <c r="O31" s="12">
        <f>C31+G31+N31</f>
        <v>373</v>
      </c>
      <c r="P31" s="11">
        <f t="shared" si="0"/>
        <v>0.5951742627345844</v>
      </c>
      <c r="Q31" s="11">
        <f t="shared" si="1"/>
        <v>3.7533512064343161E-2</v>
      </c>
      <c r="R31" s="11">
        <f t="shared" si="13"/>
        <v>0.36729222520107241</v>
      </c>
      <c r="S31" s="13">
        <f t="shared" si="14"/>
        <v>1</v>
      </c>
      <c r="T31" s="14">
        <v>223</v>
      </c>
      <c r="U31" s="92">
        <v>9</v>
      </c>
      <c r="V31" s="92">
        <v>0</v>
      </c>
      <c r="W31" s="92">
        <v>4</v>
      </c>
      <c r="X31" s="15">
        <f t="shared" si="15"/>
        <v>13</v>
      </c>
      <c r="Y31" s="79"/>
      <c r="Z31" s="92">
        <v>251</v>
      </c>
      <c r="AA31" s="92">
        <v>10</v>
      </c>
      <c r="AB31" s="79"/>
      <c r="AC31" s="79"/>
      <c r="AD31" s="92">
        <v>0</v>
      </c>
      <c r="AE31" s="15">
        <f t="shared" si="16"/>
        <v>261</v>
      </c>
      <c r="AF31" s="12">
        <f>T31+X31+AE31</f>
        <v>497</v>
      </c>
      <c r="AG31" s="11">
        <f t="shared" si="2"/>
        <v>0.44869215291750503</v>
      </c>
      <c r="AH31" s="11">
        <f t="shared" si="3"/>
        <v>2.6156941649899398E-2</v>
      </c>
      <c r="AI31" s="11">
        <f t="shared" si="17"/>
        <v>0.52515090543259557</v>
      </c>
      <c r="AJ31" s="13">
        <f t="shared" si="18"/>
        <v>1</v>
      </c>
      <c r="AK31" s="14">
        <v>226</v>
      </c>
      <c r="AL31" s="92">
        <v>10</v>
      </c>
      <c r="AM31" s="92">
        <v>0</v>
      </c>
      <c r="AN31" s="92">
        <v>4</v>
      </c>
      <c r="AO31" s="64">
        <f t="shared" si="19"/>
        <v>14</v>
      </c>
      <c r="AP31" s="79"/>
      <c r="AQ31" s="92">
        <v>289</v>
      </c>
      <c r="AR31" s="92">
        <v>7</v>
      </c>
      <c r="AS31" s="79"/>
      <c r="AT31" s="79"/>
      <c r="AU31" s="92">
        <v>9</v>
      </c>
      <c r="AV31" s="64">
        <f t="shared" si="20"/>
        <v>305</v>
      </c>
      <c r="AW31" s="12">
        <f>AK31+AO31+AV31</f>
        <v>545</v>
      </c>
      <c r="AX31" s="11">
        <f t="shared" si="4"/>
        <v>0.41467889908256883</v>
      </c>
      <c r="AY31" s="11">
        <f t="shared" si="21"/>
        <v>2.5688073394495414E-2</v>
      </c>
      <c r="AZ31" s="11">
        <f t="shared" si="22"/>
        <v>0.55963302752293576</v>
      </c>
      <c r="BA31" s="18">
        <f t="shared" si="23"/>
        <v>1</v>
      </c>
      <c r="BB31" s="25">
        <f t="shared" si="5"/>
        <v>4</v>
      </c>
      <c r="BC31" s="25">
        <f t="shared" si="6"/>
        <v>0</v>
      </c>
      <c r="BD31" s="25">
        <f t="shared" si="7"/>
        <v>168</v>
      </c>
      <c r="BE31" s="26">
        <f t="shared" si="8"/>
        <v>-0.18049536365201557</v>
      </c>
      <c r="BF31" s="26">
        <f t="shared" si="9"/>
        <v>-1.1845438669847747E-2</v>
      </c>
      <c r="BG31" s="26">
        <f t="shared" si="10"/>
        <v>0.19234080232186335</v>
      </c>
    </row>
    <row r="32" spans="1:59" s="46" customFormat="1" ht="33" customHeight="1" x14ac:dyDescent="0.25">
      <c r="A32" s="34"/>
      <c r="B32" s="42" t="s">
        <v>46</v>
      </c>
      <c r="C32" s="42">
        <f>SUM(C29:C31)</f>
        <v>358</v>
      </c>
      <c r="D32" s="42">
        <f t="shared" ref="D32:AW32" si="29">SUM(D29:D31)</f>
        <v>14</v>
      </c>
      <c r="E32" s="42">
        <f t="shared" si="29"/>
        <v>0</v>
      </c>
      <c r="F32" s="42">
        <f t="shared" si="29"/>
        <v>12</v>
      </c>
      <c r="G32" s="37">
        <f t="shared" si="29"/>
        <v>26</v>
      </c>
      <c r="H32" s="78">
        <f t="shared" si="29"/>
        <v>0</v>
      </c>
      <c r="I32" s="42">
        <f t="shared" si="29"/>
        <v>114</v>
      </c>
      <c r="J32" s="42">
        <f t="shared" si="29"/>
        <v>15</v>
      </c>
      <c r="K32" s="78">
        <f t="shared" si="29"/>
        <v>0</v>
      </c>
      <c r="L32" s="78">
        <f t="shared" si="29"/>
        <v>0</v>
      </c>
      <c r="M32" s="42">
        <f t="shared" si="29"/>
        <v>8</v>
      </c>
      <c r="N32" s="37">
        <f t="shared" si="29"/>
        <v>137</v>
      </c>
      <c r="O32" s="62">
        <f t="shared" si="29"/>
        <v>521</v>
      </c>
      <c r="P32" s="38">
        <f t="shared" si="0"/>
        <v>0.68714011516314777</v>
      </c>
      <c r="Q32" s="38">
        <f t="shared" si="1"/>
        <v>4.9904030710172742E-2</v>
      </c>
      <c r="R32" s="38">
        <f t="shared" si="13"/>
        <v>0.26295585412667949</v>
      </c>
      <c r="S32" s="39">
        <f t="shared" si="14"/>
        <v>1</v>
      </c>
      <c r="T32" s="42">
        <f t="shared" si="29"/>
        <v>434</v>
      </c>
      <c r="U32" s="42">
        <f t="shared" si="29"/>
        <v>14</v>
      </c>
      <c r="V32" s="42">
        <f t="shared" si="29"/>
        <v>0</v>
      </c>
      <c r="W32" s="42">
        <f t="shared" si="29"/>
        <v>6</v>
      </c>
      <c r="X32" s="67">
        <f t="shared" si="29"/>
        <v>20</v>
      </c>
      <c r="Y32" s="78">
        <f t="shared" si="29"/>
        <v>0</v>
      </c>
      <c r="Z32" s="42">
        <f t="shared" si="29"/>
        <v>251</v>
      </c>
      <c r="AA32" s="42">
        <f t="shared" si="29"/>
        <v>10</v>
      </c>
      <c r="AB32" s="78">
        <f t="shared" si="29"/>
        <v>0</v>
      </c>
      <c r="AC32" s="78">
        <f t="shared" si="29"/>
        <v>0</v>
      </c>
      <c r="AD32" s="42">
        <f t="shared" si="29"/>
        <v>0</v>
      </c>
      <c r="AE32" s="67">
        <f t="shared" si="29"/>
        <v>261</v>
      </c>
      <c r="AF32" s="62">
        <f t="shared" si="29"/>
        <v>715</v>
      </c>
      <c r="AG32" s="38">
        <f t="shared" si="2"/>
        <v>0.60699300699300696</v>
      </c>
      <c r="AH32" s="38">
        <f t="shared" si="3"/>
        <v>2.7972027972027972E-2</v>
      </c>
      <c r="AI32" s="38">
        <f t="shared" si="17"/>
        <v>0.36503496503496502</v>
      </c>
      <c r="AJ32" s="39">
        <f t="shared" si="18"/>
        <v>1</v>
      </c>
      <c r="AK32" s="42">
        <f t="shared" si="29"/>
        <v>449</v>
      </c>
      <c r="AL32" s="42">
        <f t="shared" si="29"/>
        <v>18</v>
      </c>
      <c r="AM32" s="42">
        <f t="shared" si="29"/>
        <v>0</v>
      </c>
      <c r="AN32" s="42">
        <f t="shared" si="29"/>
        <v>6</v>
      </c>
      <c r="AO32" s="65">
        <f t="shared" si="29"/>
        <v>24</v>
      </c>
      <c r="AP32" s="78">
        <f t="shared" si="29"/>
        <v>0</v>
      </c>
      <c r="AQ32" s="42">
        <f t="shared" si="29"/>
        <v>289</v>
      </c>
      <c r="AR32" s="42">
        <f t="shared" si="29"/>
        <v>7</v>
      </c>
      <c r="AS32" s="78">
        <f t="shared" si="29"/>
        <v>0</v>
      </c>
      <c r="AT32" s="78">
        <f t="shared" si="29"/>
        <v>0</v>
      </c>
      <c r="AU32" s="42">
        <f t="shared" si="29"/>
        <v>9</v>
      </c>
      <c r="AV32" s="65">
        <f t="shared" si="29"/>
        <v>305</v>
      </c>
      <c r="AW32" s="62">
        <f t="shared" si="29"/>
        <v>778</v>
      </c>
      <c r="AX32" s="38">
        <f t="shared" si="4"/>
        <v>0.57712082262210795</v>
      </c>
      <c r="AY32" s="38">
        <f t="shared" si="21"/>
        <v>3.0848329048843187E-2</v>
      </c>
      <c r="AZ32" s="38">
        <f t="shared" si="22"/>
        <v>0.39203084832904883</v>
      </c>
      <c r="BA32" s="40">
        <f t="shared" si="23"/>
        <v>1</v>
      </c>
      <c r="BB32" s="35">
        <f t="shared" si="5"/>
        <v>91</v>
      </c>
      <c r="BC32" s="35">
        <f t="shared" si="6"/>
        <v>-2</v>
      </c>
      <c r="BD32" s="35">
        <f t="shared" si="7"/>
        <v>168</v>
      </c>
      <c r="BE32" s="36">
        <f t="shared" si="8"/>
        <v>-0.11001929254103981</v>
      </c>
      <c r="BF32" s="36">
        <f t="shared" si="9"/>
        <v>-1.9055701661329555E-2</v>
      </c>
      <c r="BG32" s="36">
        <f t="shared" si="10"/>
        <v>0.12907499420236934</v>
      </c>
    </row>
    <row r="33" spans="1:59" ht="30" customHeight="1" outlineLevel="1" x14ac:dyDescent="0.25">
      <c r="A33" s="70">
        <v>20</v>
      </c>
      <c r="B33" s="14" t="s">
        <v>32</v>
      </c>
      <c r="C33" s="14">
        <v>93</v>
      </c>
      <c r="D33" s="92">
        <v>6</v>
      </c>
      <c r="E33" s="92">
        <v>0</v>
      </c>
      <c r="F33" s="92">
        <v>12</v>
      </c>
      <c r="G33" s="9">
        <f t="shared" si="11"/>
        <v>18</v>
      </c>
      <c r="H33" s="79"/>
      <c r="I33" s="92">
        <v>22</v>
      </c>
      <c r="J33" s="92">
        <v>0</v>
      </c>
      <c r="K33" s="79"/>
      <c r="L33" s="79"/>
      <c r="M33" s="92">
        <v>0</v>
      </c>
      <c r="N33" s="9">
        <f t="shared" si="12"/>
        <v>22</v>
      </c>
      <c r="O33" s="12">
        <f>C33+G33+N33</f>
        <v>133</v>
      </c>
      <c r="P33" s="11">
        <f t="shared" si="0"/>
        <v>0.6992481203007519</v>
      </c>
      <c r="Q33" s="11">
        <f t="shared" si="1"/>
        <v>0.13533834586466165</v>
      </c>
      <c r="R33" s="11">
        <f t="shared" si="13"/>
        <v>0.16541353383458646</v>
      </c>
      <c r="S33" s="13">
        <f t="shared" si="14"/>
        <v>1</v>
      </c>
      <c r="T33" s="14">
        <v>78</v>
      </c>
      <c r="U33" s="92">
        <v>19</v>
      </c>
      <c r="V33" s="92">
        <v>0</v>
      </c>
      <c r="W33" s="92">
        <v>8</v>
      </c>
      <c r="X33" s="15">
        <f t="shared" si="15"/>
        <v>27</v>
      </c>
      <c r="Y33" s="79"/>
      <c r="Z33" s="92">
        <v>0</v>
      </c>
      <c r="AA33" s="92">
        <v>0</v>
      </c>
      <c r="AB33" s="79"/>
      <c r="AC33" s="79"/>
      <c r="AD33" s="92">
        <v>0</v>
      </c>
      <c r="AE33" s="15">
        <f t="shared" si="16"/>
        <v>0</v>
      </c>
      <c r="AF33" s="12">
        <f>T33+X33+AE33</f>
        <v>105</v>
      </c>
      <c r="AG33" s="11">
        <f t="shared" si="2"/>
        <v>0.74285714285714288</v>
      </c>
      <c r="AH33" s="11">
        <f t="shared" si="3"/>
        <v>0.25714285714285712</v>
      </c>
      <c r="AI33" s="11">
        <f t="shared" si="17"/>
        <v>0</v>
      </c>
      <c r="AJ33" s="13">
        <f t="shared" si="18"/>
        <v>1</v>
      </c>
      <c r="AK33" s="14">
        <v>77</v>
      </c>
      <c r="AL33" s="92">
        <v>26</v>
      </c>
      <c r="AM33" s="92">
        <v>0</v>
      </c>
      <c r="AN33" s="92">
        <v>8</v>
      </c>
      <c r="AO33" s="64">
        <f t="shared" si="19"/>
        <v>34</v>
      </c>
      <c r="AP33" s="79"/>
      <c r="AQ33" s="92">
        <v>0</v>
      </c>
      <c r="AR33" s="92">
        <v>0</v>
      </c>
      <c r="AS33" s="79"/>
      <c r="AT33" s="79"/>
      <c r="AU33" s="92">
        <v>0</v>
      </c>
      <c r="AV33" s="64">
        <f t="shared" si="20"/>
        <v>0</v>
      </c>
      <c r="AW33" s="12">
        <f>AK33+AO33+AV33</f>
        <v>111</v>
      </c>
      <c r="AX33" s="11">
        <f t="shared" si="4"/>
        <v>0.69369369369369371</v>
      </c>
      <c r="AY33" s="11">
        <f t="shared" si="21"/>
        <v>0.30630630630630629</v>
      </c>
      <c r="AZ33" s="11">
        <f t="shared" si="22"/>
        <v>0</v>
      </c>
      <c r="BA33" s="18">
        <f t="shared" si="23"/>
        <v>1</v>
      </c>
      <c r="BB33" s="25">
        <f t="shared" si="5"/>
        <v>-16</v>
      </c>
      <c r="BC33" s="25">
        <f t="shared" si="6"/>
        <v>16</v>
      </c>
      <c r="BD33" s="25">
        <f t="shared" si="7"/>
        <v>-22</v>
      </c>
      <c r="BE33" s="26">
        <f t="shared" si="8"/>
        <v>-5.5544266070581827E-3</v>
      </c>
      <c r="BF33" s="26">
        <f t="shared" si="9"/>
        <v>0.17096796044164464</v>
      </c>
      <c r="BG33" s="26">
        <f t="shared" si="10"/>
        <v>-0.16541353383458646</v>
      </c>
    </row>
    <row r="34" spans="1:59" ht="30" customHeight="1" outlineLevel="1" x14ac:dyDescent="0.25">
      <c r="A34" s="70">
        <v>21</v>
      </c>
      <c r="B34" s="27" t="s">
        <v>33</v>
      </c>
      <c r="C34" s="27">
        <v>61</v>
      </c>
      <c r="D34" s="93">
        <v>1</v>
      </c>
      <c r="E34" s="93">
        <v>0</v>
      </c>
      <c r="F34" s="93">
        <v>2</v>
      </c>
      <c r="G34" s="9">
        <f t="shared" si="11"/>
        <v>3</v>
      </c>
      <c r="H34" s="80"/>
      <c r="I34" s="93">
        <v>0</v>
      </c>
      <c r="J34" s="93">
        <v>0</v>
      </c>
      <c r="K34" s="80"/>
      <c r="L34" s="80"/>
      <c r="M34" s="93">
        <v>0</v>
      </c>
      <c r="N34" s="9">
        <f t="shared" si="12"/>
        <v>0</v>
      </c>
      <c r="O34" s="71">
        <f>C34+G34+N34</f>
        <v>64</v>
      </c>
      <c r="P34" s="29">
        <f t="shared" si="0"/>
        <v>0.953125</v>
      </c>
      <c r="Q34" s="29">
        <f t="shared" si="1"/>
        <v>4.6875E-2</v>
      </c>
      <c r="R34" s="29">
        <f t="shared" si="13"/>
        <v>0</v>
      </c>
      <c r="S34" s="30">
        <f t="shared" si="14"/>
        <v>1</v>
      </c>
      <c r="T34" s="27">
        <v>44</v>
      </c>
      <c r="U34" s="93">
        <v>4</v>
      </c>
      <c r="V34" s="93">
        <v>0</v>
      </c>
      <c r="W34" s="93">
        <v>16</v>
      </c>
      <c r="X34" s="15">
        <f t="shared" si="15"/>
        <v>20</v>
      </c>
      <c r="Y34" s="80"/>
      <c r="Z34" s="93">
        <v>0</v>
      </c>
      <c r="AA34" s="93">
        <v>0</v>
      </c>
      <c r="AB34" s="80"/>
      <c r="AC34" s="80"/>
      <c r="AD34" s="93">
        <v>0</v>
      </c>
      <c r="AE34" s="15">
        <f t="shared" si="16"/>
        <v>0</v>
      </c>
      <c r="AF34" s="71">
        <f>T34+X34+AE34</f>
        <v>64</v>
      </c>
      <c r="AG34" s="29">
        <f t="shared" si="2"/>
        <v>0.6875</v>
      </c>
      <c r="AH34" s="29">
        <f t="shared" si="3"/>
        <v>0.3125</v>
      </c>
      <c r="AI34" s="29">
        <f t="shared" si="17"/>
        <v>0</v>
      </c>
      <c r="AJ34" s="30">
        <f>AG34+AH34+AI34</f>
        <v>1</v>
      </c>
      <c r="AK34" s="27">
        <v>54</v>
      </c>
      <c r="AL34" s="93">
        <v>3</v>
      </c>
      <c r="AM34" s="93">
        <v>0</v>
      </c>
      <c r="AN34" s="93">
        <v>6</v>
      </c>
      <c r="AO34" s="64">
        <f t="shared" si="19"/>
        <v>9</v>
      </c>
      <c r="AP34" s="80"/>
      <c r="AQ34" s="93">
        <v>13</v>
      </c>
      <c r="AR34" s="93">
        <v>2</v>
      </c>
      <c r="AS34" s="80"/>
      <c r="AT34" s="80"/>
      <c r="AU34" s="93">
        <v>0</v>
      </c>
      <c r="AV34" s="64">
        <f t="shared" si="20"/>
        <v>15</v>
      </c>
      <c r="AW34" s="71">
        <f>AK34+AO34+AV34</f>
        <v>78</v>
      </c>
      <c r="AX34" s="29">
        <f t="shared" si="4"/>
        <v>0.69230769230769229</v>
      </c>
      <c r="AY34" s="29">
        <f t="shared" si="21"/>
        <v>0.11538461538461539</v>
      </c>
      <c r="AZ34" s="29">
        <f t="shared" si="22"/>
        <v>0.19230769230769232</v>
      </c>
      <c r="BA34" s="31">
        <f t="shared" si="23"/>
        <v>1</v>
      </c>
      <c r="BB34" s="32">
        <f t="shared" si="5"/>
        <v>-7</v>
      </c>
      <c r="BC34" s="32">
        <f t="shared" si="6"/>
        <v>6</v>
      </c>
      <c r="BD34" s="32">
        <f t="shared" si="7"/>
        <v>15</v>
      </c>
      <c r="BE34" s="33">
        <f t="shared" si="8"/>
        <v>-0.26081730769230771</v>
      </c>
      <c r="BF34" s="33">
        <f t="shared" si="9"/>
        <v>6.8509615384615391E-2</v>
      </c>
      <c r="BG34" s="33">
        <f t="shared" si="10"/>
        <v>0.19230769230769232</v>
      </c>
    </row>
    <row r="35" spans="1:59" s="46" customFormat="1" ht="30" customHeight="1" thickBot="1" x14ac:dyDescent="0.3">
      <c r="A35" s="34"/>
      <c r="B35" s="47" t="s">
        <v>47</v>
      </c>
      <c r="C35" s="47">
        <f>SUM(C33:C34)</f>
        <v>154</v>
      </c>
      <c r="D35" s="47">
        <f t="shared" ref="D35:AW35" si="30">SUM(D33:D34)</f>
        <v>7</v>
      </c>
      <c r="E35" s="47">
        <v>0</v>
      </c>
      <c r="F35" s="47">
        <f t="shared" si="30"/>
        <v>14</v>
      </c>
      <c r="G35" s="48">
        <f t="shared" si="30"/>
        <v>21</v>
      </c>
      <c r="H35" s="81">
        <f t="shared" si="30"/>
        <v>0</v>
      </c>
      <c r="I35" s="47">
        <f t="shared" si="30"/>
        <v>22</v>
      </c>
      <c r="J35" s="47">
        <f t="shared" si="30"/>
        <v>0</v>
      </c>
      <c r="K35" s="81">
        <f t="shared" si="30"/>
        <v>0</v>
      </c>
      <c r="L35" s="81">
        <f t="shared" si="30"/>
        <v>0</v>
      </c>
      <c r="M35" s="47">
        <f t="shared" si="30"/>
        <v>0</v>
      </c>
      <c r="N35" s="48">
        <f t="shared" si="30"/>
        <v>22</v>
      </c>
      <c r="O35" s="63">
        <f t="shared" si="30"/>
        <v>197</v>
      </c>
      <c r="P35" s="51">
        <f t="shared" si="0"/>
        <v>0.78172588832487311</v>
      </c>
      <c r="Q35" s="51">
        <f t="shared" si="1"/>
        <v>0.1065989847715736</v>
      </c>
      <c r="R35" s="51">
        <f t="shared" si="13"/>
        <v>0.1116751269035533</v>
      </c>
      <c r="S35" s="52">
        <f t="shared" si="14"/>
        <v>1</v>
      </c>
      <c r="T35" s="47">
        <f t="shared" si="30"/>
        <v>122</v>
      </c>
      <c r="U35" s="47">
        <f t="shared" si="30"/>
        <v>23</v>
      </c>
      <c r="V35" s="47">
        <f t="shared" si="30"/>
        <v>0</v>
      </c>
      <c r="W35" s="47">
        <f t="shared" si="30"/>
        <v>24</v>
      </c>
      <c r="X35" s="68">
        <f t="shared" si="30"/>
        <v>47</v>
      </c>
      <c r="Y35" s="81">
        <f t="shared" si="30"/>
        <v>0</v>
      </c>
      <c r="Z35" s="47">
        <f t="shared" si="30"/>
        <v>0</v>
      </c>
      <c r="AA35" s="47">
        <f t="shared" si="30"/>
        <v>0</v>
      </c>
      <c r="AB35" s="81">
        <f t="shared" si="30"/>
        <v>0</v>
      </c>
      <c r="AC35" s="81">
        <f t="shared" si="30"/>
        <v>0</v>
      </c>
      <c r="AD35" s="47">
        <f t="shared" si="30"/>
        <v>0</v>
      </c>
      <c r="AE35" s="68">
        <f t="shared" si="30"/>
        <v>0</v>
      </c>
      <c r="AF35" s="63">
        <f t="shared" si="30"/>
        <v>169</v>
      </c>
      <c r="AG35" s="51">
        <f t="shared" si="2"/>
        <v>0.72189349112426038</v>
      </c>
      <c r="AH35" s="51">
        <f t="shared" si="3"/>
        <v>0.27810650887573962</v>
      </c>
      <c r="AI35" s="51">
        <f t="shared" si="17"/>
        <v>0</v>
      </c>
      <c r="AJ35" s="52">
        <f t="shared" si="18"/>
        <v>1</v>
      </c>
      <c r="AK35" s="47">
        <f t="shared" si="30"/>
        <v>131</v>
      </c>
      <c r="AL35" s="47">
        <f t="shared" si="30"/>
        <v>29</v>
      </c>
      <c r="AM35" s="47">
        <f t="shared" si="30"/>
        <v>0</v>
      </c>
      <c r="AN35" s="47">
        <f t="shared" si="30"/>
        <v>14</v>
      </c>
      <c r="AO35" s="66">
        <f t="shared" si="30"/>
        <v>43</v>
      </c>
      <c r="AP35" s="81">
        <f t="shared" si="30"/>
        <v>0</v>
      </c>
      <c r="AQ35" s="47">
        <f t="shared" si="30"/>
        <v>13</v>
      </c>
      <c r="AR35" s="47">
        <f t="shared" si="30"/>
        <v>2</v>
      </c>
      <c r="AS35" s="81">
        <f t="shared" si="30"/>
        <v>0</v>
      </c>
      <c r="AT35" s="81">
        <f t="shared" si="30"/>
        <v>0</v>
      </c>
      <c r="AU35" s="47">
        <f t="shared" si="30"/>
        <v>0</v>
      </c>
      <c r="AV35" s="66">
        <f t="shared" si="30"/>
        <v>15</v>
      </c>
      <c r="AW35" s="63">
        <f t="shared" si="30"/>
        <v>189</v>
      </c>
      <c r="AX35" s="51">
        <f t="shared" si="4"/>
        <v>0.69312169312169314</v>
      </c>
      <c r="AY35" s="51">
        <f t="shared" si="21"/>
        <v>0.2275132275132275</v>
      </c>
      <c r="AZ35" s="51">
        <f t="shared" si="22"/>
        <v>7.9365079365079361E-2</v>
      </c>
      <c r="BA35" s="53">
        <f t="shared" si="23"/>
        <v>1</v>
      </c>
      <c r="BB35" s="54">
        <f t="shared" si="5"/>
        <v>-23</v>
      </c>
      <c r="BC35" s="54">
        <f t="shared" si="6"/>
        <v>22</v>
      </c>
      <c r="BD35" s="54">
        <f t="shared" si="7"/>
        <v>-7</v>
      </c>
      <c r="BE35" s="55">
        <f t="shared" si="8"/>
        <v>-8.860419520317997E-2</v>
      </c>
      <c r="BF35" s="55">
        <f t="shared" si="9"/>
        <v>0.1209142427416539</v>
      </c>
      <c r="BG35" s="55">
        <f t="shared" si="10"/>
        <v>-3.2310047538473941E-2</v>
      </c>
    </row>
    <row r="36" spans="1:59" s="22" customFormat="1" ht="30" customHeight="1" thickBot="1" x14ac:dyDescent="0.3">
      <c r="B36" s="49" t="s">
        <v>36</v>
      </c>
      <c r="C36" s="74">
        <f>SUM(C8:C11)+SUM(C13:C16)+SUM(C18:C20)+SUM(C22:C24)+SUM(C26:C27)+SUM(C29:C31)+SUM(C33:C34)</f>
        <v>3540</v>
      </c>
      <c r="D36" s="50">
        <f t="shared" ref="D36:AW36" si="31">SUM(D8:D11)+SUM(D13:D16)+SUM(D18:D20)+SUM(D22:D24)+SUM(D26:D27)+SUM(D29:D31)+SUM(D33:D34)</f>
        <v>879</v>
      </c>
      <c r="E36" s="50">
        <f t="shared" si="31"/>
        <v>240</v>
      </c>
      <c r="F36" s="50">
        <f t="shared" si="31"/>
        <v>192</v>
      </c>
      <c r="G36" s="50">
        <f t="shared" si="31"/>
        <v>1311</v>
      </c>
      <c r="H36" s="82">
        <f t="shared" si="31"/>
        <v>0</v>
      </c>
      <c r="I36" s="50">
        <f t="shared" si="31"/>
        <v>361</v>
      </c>
      <c r="J36" s="50">
        <f t="shared" si="31"/>
        <v>18</v>
      </c>
      <c r="K36" s="82">
        <f t="shared" si="31"/>
        <v>0</v>
      </c>
      <c r="L36" s="82">
        <f t="shared" si="31"/>
        <v>0</v>
      </c>
      <c r="M36" s="50">
        <f t="shared" si="31"/>
        <v>27</v>
      </c>
      <c r="N36" s="50">
        <f t="shared" si="31"/>
        <v>406</v>
      </c>
      <c r="O36" s="50">
        <f t="shared" si="31"/>
        <v>5257</v>
      </c>
      <c r="P36" s="56">
        <f t="shared" si="0"/>
        <v>0.67338786380064675</v>
      </c>
      <c r="Q36" s="56">
        <f t="shared" si="1"/>
        <v>0.24938177667871408</v>
      </c>
      <c r="R36" s="56">
        <f t="shared" si="13"/>
        <v>7.7230359520639141E-2</v>
      </c>
      <c r="S36" s="57">
        <f t="shared" si="14"/>
        <v>1</v>
      </c>
      <c r="T36" s="74">
        <f t="shared" si="31"/>
        <v>3461</v>
      </c>
      <c r="U36" s="50">
        <f t="shared" si="31"/>
        <v>680</v>
      </c>
      <c r="V36" s="50">
        <f t="shared" si="31"/>
        <v>236</v>
      </c>
      <c r="W36" s="50">
        <f t="shared" si="31"/>
        <v>275</v>
      </c>
      <c r="X36" s="50">
        <f t="shared" si="31"/>
        <v>1191</v>
      </c>
      <c r="Y36" s="82">
        <f t="shared" si="31"/>
        <v>0</v>
      </c>
      <c r="Z36" s="50">
        <f t="shared" si="31"/>
        <v>443</v>
      </c>
      <c r="AA36" s="50">
        <f t="shared" si="31"/>
        <v>26</v>
      </c>
      <c r="AB36" s="82">
        <f t="shared" si="31"/>
        <v>0</v>
      </c>
      <c r="AC36" s="82">
        <f t="shared" si="31"/>
        <v>0</v>
      </c>
      <c r="AD36" s="50">
        <f t="shared" si="31"/>
        <v>25</v>
      </c>
      <c r="AE36" s="50">
        <f t="shared" si="31"/>
        <v>494</v>
      </c>
      <c r="AF36" s="50">
        <f t="shared" si="31"/>
        <v>5146</v>
      </c>
      <c r="AG36" s="56">
        <f t="shared" si="2"/>
        <v>0.67256121259230472</v>
      </c>
      <c r="AH36" s="56">
        <f t="shared" si="3"/>
        <v>0.23144189661873299</v>
      </c>
      <c r="AI36" s="56">
        <f t="shared" si="17"/>
        <v>9.59968907889623E-2</v>
      </c>
      <c r="AJ36" s="57">
        <f t="shared" si="18"/>
        <v>1</v>
      </c>
      <c r="AK36" s="74">
        <f t="shared" si="31"/>
        <v>3456</v>
      </c>
      <c r="AL36" s="50">
        <f t="shared" si="31"/>
        <v>750</v>
      </c>
      <c r="AM36" s="50">
        <f t="shared" si="31"/>
        <v>213</v>
      </c>
      <c r="AN36" s="50">
        <f t="shared" si="31"/>
        <v>258</v>
      </c>
      <c r="AO36" s="50">
        <f t="shared" si="31"/>
        <v>1221</v>
      </c>
      <c r="AP36" s="82">
        <f t="shared" si="31"/>
        <v>0</v>
      </c>
      <c r="AQ36" s="50">
        <f t="shared" si="31"/>
        <v>497</v>
      </c>
      <c r="AR36" s="50">
        <f t="shared" si="31"/>
        <v>21</v>
      </c>
      <c r="AS36" s="82">
        <f t="shared" si="31"/>
        <v>0</v>
      </c>
      <c r="AT36" s="82">
        <f t="shared" si="31"/>
        <v>0</v>
      </c>
      <c r="AU36" s="50">
        <f t="shared" si="31"/>
        <v>15</v>
      </c>
      <c r="AV36" s="50">
        <f t="shared" si="31"/>
        <v>533</v>
      </c>
      <c r="AW36" s="50">
        <f t="shared" si="31"/>
        <v>5210</v>
      </c>
      <c r="AX36" s="56">
        <f t="shared" si="4"/>
        <v>0.66333973128598844</v>
      </c>
      <c r="AY36" s="56">
        <f t="shared" si="21"/>
        <v>0.23435700575815738</v>
      </c>
      <c r="AZ36" s="56">
        <f t="shared" si="22"/>
        <v>0.10230326295585412</v>
      </c>
      <c r="BA36" s="58">
        <f t="shared" si="23"/>
        <v>0.99999999999999989</v>
      </c>
      <c r="BB36" s="59">
        <f t="shared" si="5"/>
        <v>-84</v>
      </c>
      <c r="BC36" s="59">
        <f t="shared" si="6"/>
        <v>-90</v>
      </c>
      <c r="BD36" s="59">
        <f t="shared" si="7"/>
        <v>127</v>
      </c>
      <c r="BE36" s="56">
        <f t="shared" si="8"/>
        <v>-1.0048132514658303E-2</v>
      </c>
      <c r="BF36" s="56">
        <f t="shared" si="9"/>
        <v>-1.5024770920556707E-2</v>
      </c>
      <c r="BG36" s="60">
        <f t="shared" si="10"/>
        <v>2.5072903435214983E-2</v>
      </c>
    </row>
  </sheetData>
  <sheetProtection algorithmName="SHA-512" hashValue="31He/MuEOMb6DyXI0dlzA2HhPhMBWQt0sGVtPqbqVqhZnUYNghvRW3y4NMoPvrQJ/pxJ8LgGerZCO89z7XQRBw==" saltValue="f8r8cvt3TXjUupT0JrYjZw==" spinCount="100000" sheet="1" objects="1" scenarios="1"/>
  <mergeCells count="44">
    <mergeCell ref="BC6:BC7"/>
    <mergeCell ref="BD6:BD7"/>
    <mergeCell ref="BE6:BE7"/>
    <mergeCell ref="BF6:BF7"/>
    <mergeCell ref="BG6:BG7"/>
    <mergeCell ref="AH6:AH7"/>
    <mergeCell ref="BB6:BB7"/>
    <mergeCell ref="AJ6:AJ7"/>
    <mergeCell ref="AK6:AK7"/>
    <mergeCell ref="AL6:AN6"/>
    <mergeCell ref="AO6:AO7"/>
    <mergeCell ref="AP6:AU6"/>
    <mergeCell ref="AV6:AV7"/>
    <mergeCell ref="AW6:AW7"/>
    <mergeCell ref="AX6:AX7"/>
    <mergeCell ref="AY6:AY7"/>
    <mergeCell ref="AZ6:AZ7"/>
    <mergeCell ref="BA6:BA7"/>
    <mergeCell ref="H6:M6"/>
    <mergeCell ref="N6:N7"/>
    <mergeCell ref="O6:O7"/>
    <mergeCell ref="P6:P7"/>
    <mergeCell ref="BB5:BD5"/>
    <mergeCell ref="AI6:AI7"/>
    <mergeCell ref="Q6:Q7"/>
    <mergeCell ref="R6:R7"/>
    <mergeCell ref="S6:S7"/>
    <mergeCell ref="T6:T7"/>
    <mergeCell ref="U6:W6"/>
    <mergeCell ref="X6:X7"/>
    <mergeCell ref="Y6:AD6"/>
    <mergeCell ref="AE6:AE7"/>
    <mergeCell ref="AF6:AF7"/>
    <mergeCell ref="AG6:AG7"/>
    <mergeCell ref="A6:A7"/>
    <mergeCell ref="B6:B7"/>
    <mergeCell ref="C6:C7"/>
    <mergeCell ref="D6:F6"/>
    <mergeCell ref="G6:G7"/>
    <mergeCell ref="A3:B3"/>
    <mergeCell ref="C5:S5"/>
    <mergeCell ref="T5:AJ5"/>
    <mergeCell ref="AK5:BA5"/>
    <mergeCell ref="BE5:BG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="80" zoomScaleNormal="80" workbookViewId="0">
      <selection activeCell="B6" sqref="B6:B7"/>
    </sheetView>
  </sheetViews>
  <sheetFormatPr defaultRowHeight="15" outlineLevelRow="1" outlineLevelCol="1" x14ac:dyDescent="0.25"/>
  <cols>
    <col min="1" max="1" width="40.7109375" customWidth="1"/>
    <col min="2" max="2" width="24.42578125" hidden="1" customWidth="1"/>
    <col min="3" max="3" width="18.140625" style="2" customWidth="1"/>
    <col min="4" max="4" width="13.7109375" style="94" customWidth="1" outlineLevel="1"/>
    <col min="5" max="5" width="13.7109375" customWidth="1" outlineLevel="1"/>
    <col min="6" max="6" width="22.140625" style="94" customWidth="1" outlineLevel="1"/>
    <col min="7" max="7" width="16.85546875" style="4" customWidth="1" outlineLevel="1"/>
    <col min="8" max="8" width="12.28515625" hidden="1" customWidth="1" outlineLevel="1"/>
    <col min="9" max="9" width="16.85546875" style="94" customWidth="1" outlineLevel="1"/>
    <col min="10" max="10" width="15.28515625" style="94" customWidth="1" outlineLevel="1"/>
    <col min="11" max="11" width="11.42578125" hidden="1" customWidth="1" outlineLevel="1"/>
    <col min="12" max="12" width="14" hidden="1" customWidth="1" outlineLevel="1"/>
    <col min="13" max="13" width="14.85546875" style="94" customWidth="1" outlineLevel="1"/>
    <col min="14" max="14" width="14.85546875" style="4" customWidth="1" outlineLevel="1"/>
    <col min="15" max="15" width="9.5703125" style="69" hidden="1" customWidth="1" outlineLevel="1"/>
    <col min="16" max="16" width="13.42578125" hidden="1" customWidth="1" outlineLevel="1"/>
    <col min="17" max="17" width="10.85546875" hidden="1" customWidth="1" outlineLevel="1"/>
    <col min="18" max="18" width="9.85546875" hidden="1" customWidth="1" outlineLevel="1"/>
    <col min="19" max="19" width="9.140625" style="61" hidden="1" customWidth="1" outlineLevel="1"/>
    <col min="20" max="20" width="9.140625" collapsed="1"/>
  </cols>
  <sheetData>
    <row r="1" spans="1:19" s="2" customFormat="1" ht="33.75" customHeight="1" x14ac:dyDescent="0.4">
      <c r="A1" s="112" t="s">
        <v>76</v>
      </c>
      <c r="D1" s="90"/>
      <c r="F1" s="90"/>
      <c r="I1" s="90"/>
      <c r="J1" s="90"/>
      <c r="M1" s="90"/>
      <c r="O1" s="16"/>
    </row>
    <row r="2" spans="1:19" s="2" customFormat="1" ht="20.25" customHeight="1" x14ac:dyDescent="0.3">
      <c r="A2" s="172"/>
      <c r="B2" s="172"/>
      <c r="C2" s="21"/>
      <c r="D2" s="91"/>
      <c r="E2" s="21"/>
      <c r="F2" s="91"/>
      <c r="G2" s="21"/>
      <c r="H2" s="21"/>
      <c r="I2" s="91"/>
      <c r="J2" s="90"/>
      <c r="M2" s="90"/>
      <c r="O2" s="16"/>
    </row>
    <row r="3" spans="1:19" s="2" customFormat="1" ht="18.75" x14ac:dyDescent="0.3">
      <c r="A3" s="138"/>
      <c r="B3" s="138"/>
      <c r="D3" s="90"/>
      <c r="F3" s="90"/>
      <c r="I3" s="90"/>
      <c r="J3" s="90"/>
      <c r="M3" s="90"/>
      <c r="O3" s="16"/>
    </row>
    <row r="4" spans="1:19" s="2" customFormat="1" x14ac:dyDescent="0.25">
      <c r="D4" s="90"/>
      <c r="F4" s="90"/>
      <c r="I4" s="90"/>
      <c r="J4" s="90"/>
      <c r="M4" s="90"/>
      <c r="O4" s="16"/>
    </row>
    <row r="5" spans="1:19" s="7" customFormat="1" ht="63.75" customHeight="1" x14ac:dyDescent="0.25">
      <c r="B5" s="17"/>
      <c r="C5" s="139" t="s">
        <v>69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</row>
    <row r="6" spans="1:19" ht="125.25" customHeight="1" x14ac:dyDescent="0.25">
      <c r="A6" s="145" t="s">
        <v>37</v>
      </c>
      <c r="B6" s="145" t="s">
        <v>48</v>
      </c>
      <c r="C6" s="155" t="s">
        <v>58</v>
      </c>
      <c r="D6" s="147" t="s">
        <v>6</v>
      </c>
      <c r="E6" s="147"/>
      <c r="F6" s="147"/>
      <c r="G6" s="148" t="s">
        <v>50</v>
      </c>
      <c r="H6" s="147" t="s">
        <v>7</v>
      </c>
      <c r="I6" s="147"/>
      <c r="J6" s="147"/>
      <c r="K6" s="147"/>
      <c r="L6" s="147"/>
      <c r="M6" s="147"/>
      <c r="N6" s="148" t="s">
        <v>51</v>
      </c>
      <c r="O6" s="149" t="s">
        <v>49</v>
      </c>
      <c r="P6" s="146" t="s">
        <v>15</v>
      </c>
      <c r="Q6" s="146" t="s">
        <v>13</v>
      </c>
      <c r="R6" s="146" t="s">
        <v>14</v>
      </c>
      <c r="S6" s="152" t="s">
        <v>16</v>
      </c>
    </row>
    <row r="7" spans="1:19" ht="154.5" customHeight="1" x14ac:dyDescent="0.25">
      <c r="A7" s="145"/>
      <c r="B7" s="145"/>
      <c r="C7" s="155"/>
      <c r="D7" s="8" t="s">
        <v>0</v>
      </c>
      <c r="E7" s="6" t="s">
        <v>1</v>
      </c>
      <c r="F7" s="96" t="s">
        <v>62</v>
      </c>
      <c r="G7" s="148"/>
      <c r="H7" s="75" t="s">
        <v>2</v>
      </c>
      <c r="I7" s="8" t="s">
        <v>61</v>
      </c>
      <c r="J7" s="8" t="s">
        <v>60</v>
      </c>
      <c r="K7" s="75" t="s">
        <v>4</v>
      </c>
      <c r="L7" s="75" t="s">
        <v>5</v>
      </c>
      <c r="M7" s="8" t="s">
        <v>64</v>
      </c>
      <c r="N7" s="148"/>
      <c r="O7" s="150"/>
      <c r="P7" s="146"/>
      <c r="Q7" s="146"/>
      <c r="R7" s="146"/>
      <c r="S7" s="152"/>
    </row>
    <row r="8" spans="1:19" s="1" customFormat="1" ht="30" customHeight="1" outlineLevel="1" x14ac:dyDescent="0.25">
      <c r="A8" s="85">
        <v>1</v>
      </c>
      <c r="B8" s="85" t="s">
        <v>9</v>
      </c>
      <c r="C8" s="73">
        <v>182</v>
      </c>
      <c r="D8" s="8">
        <v>116</v>
      </c>
      <c r="E8" s="8">
        <v>0</v>
      </c>
      <c r="F8" s="8">
        <v>56</v>
      </c>
      <c r="G8" s="9">
        <f>D8+E8+F8</f>
        <v>172</v>
      </c>
      <c r="H8" s="76"/>
      <c r="I8" s="10">
        <v>0</v>
      </c>
      <c r="J8" s="10">
        <v>0</v>
      </c>
      <c r="K8" s="76"/>
      <c r="L8" s="76"/>
      <c r="M8" s="10">
        <v>0</v>
      </c>
      <c r="N8" s="9">
        <f>I8+J8+M8</f>
        <v>0</v>
      </c>
      <c r="O8" s="12">
        <f>C8+G8+N8</f>
        <v>354</v>
      </c>
      <c r="P8" s="11">
        <f t="shared" ref="P8:P36" si="0">(C8/O8)</f>
        <v>0.51412429378531077</v>
      </c>
      <c r="Q8" s="11">
        <f t="shared" ref="Q8:Q36" si="1">(G8/O8)</f>
        <v>0.48587570621468928</v>
      </c>
      <c r="R8" s="11">
        <f>(N8/O8)</f>
        <v>0</v>
      </c>
      <c r="S8" s="13">
        <f>P8+Q8+R8</f>
        <v>1</v>
      </c>
    </row>
    <row r="9" spans="1:19" s="1" customFormat="1" ht="30" customHeight="1" outlineLevel="1" x14ac:dyDescent="0.25">
      <c r="A9" s="85">
        <v>2</v>
      </c>
      <c r="B9" s="85" t="s">
        <v>10</v>
      </c>
      <c r="C9" s="14">
        <v>279</v>
      </c>
      <c r="D9" s="89">
        <v>26</v>
      </c>
      <c r="E9" s="85">
        <v>10</v>
      </c>
      <c r="F9" s="95">
        <v>5</v>
      </c>
      <c r="G9" s="9">
        <f t="shared" ref="G9:G11" si="2">D9+E9+F9</f>
        <v>41</v>
      </c>
      <c r="H9" s="77"/>
      <c r="I9" s="95">
        <v>0</v>
      </c>
      <c r="J9" s="95">
        <v>0</v>
      </c>
      <c r="K9" s="77"/>
      <c r="L9" s="77"/>
      <c r="M9" s="95">
        <v>0</v>
      </c>
      <c r="N9" s="9">
        <f t="shared" ref="N9:N34" si="3">I9+J9+M9</f>
        <v>0</v>
      </c>
      <c r="O9" s="12">
        <f>C9+G9+N9</f>
        <v>320</v>
      </c>
      <c r="P9" s="11">
        <f t="shared" si="0"/>
        <v>0.87187499999999996</v>
      </c>
      <c r="Q9" s="11">
        <f t="shared" si="1"/>
        <v>0.12812499999999999</v>
      </c>
      <c r="R9" s="11">
        <f t="shared" ref="R9:R36" si="4">(N9/O9)</f>
        <v>0</v>
      </c>
      <c r="S9" s="13">
        <f t="shared" ref="S9:S36" si="5">P9+Q9+R9</f>
        <v>1</v>
      </c>
    </row>
    <row r="10" spans="1:19" s="1" customFormat="1" ht="30" customHeight="1" outlineLevel="1" x14ac:dyDescent="0.25">
      <c r="A10" s="85">
        <v>3</v>
      </c>
      <c r="B10" s="85" t="s">
        <v>11</v>
      </c>
      <c r="C10" s="14">
        <v>301</v>
      </c>
      <c r="D10" s="89">
        <v>18</v>
      </c>
      <c r="E10" s="85">
        <v>69</v>
      </c>
      <c r="F10" s="95">
        <v>14</v>
      </c>
      <c r="G10" s="9">
        <f t="shared" si="2"/>
        <v>101</v>
      </c>
      <c r="H10" s="77"/>
      <c r="I10" s="95">
        <v>0</v>
      </c>
      <c r="J10" s="95">
        <v>0</v>
      </c>
      <c r="K10" s="77"/>
      <c r="L10" s="77"/>
      <c r="M10" s="95">
        <v>0</v>
      </c>
      <c r="N10" s="9">
        <f t="shared" si="3"/>
        <v>0</v>
      </c>
      <c r="O10" s="12">
        <f>C10+G10+N10</f>
        <v>402</v>
      </c>
      <c r="P10" s="11">
        <f t="shared" si="0"/>
        <v>0.74875621890547261</v>
      </c>
      <c r="Q10" s="11">
        <f t="shared" si="1"/>
        <v>0.25124378109452739</v>
      </c>
      <c r="R10" s="11">
        <f t="shared" si="4"/>
        <v>0</v>
      </c>
      <c r="S10" s="13">
        <f t="shared" si="5"/>
        <v>1</v>
      </c>
    </row>
    <row r="11" spans="1:19" s="1" customFormat="1" ht="30" customHeight="1" outlineLevel="1" x14ac:dyDescent="0.25">
      <c r="A11" s="85">
        <v>4</v>
      </c>
      <c r="B11" s="85" t="s">
        <v>12</v>
      </c>
      <c r="C11" s="14">
        <v>565</v>
      </c>
      <c r="D11" s="89">
        <v>15</v>
      </c>
      <c r="E11" s="85">
        <v>0</v>
      </c>
      <c r="F11" s="95">
        <v>24</v>
      </c>
      <c r="G11" s="9">
        <f t="shared" si="2"/>
        <v>39</v>
      </c>
      <c r="H11" s="77"/>
      <c r="I11" s="95">
        <v>43</v>
      </c>
      <c r="J11" s="95">
        <v>1</v>
      </c>
      <c r="K11" s="77"/>
      <c r="L11" s="77"/>
      <c r="M11" s="95">
        <v>0</v>
      </c>
      <c r="N11" s="9">
        <f t="shared" si="3"/>
        <v>44</v>
      </c>
      <c r="O11" s="12">
        <f>C11+G11+N11</f>
        <v>648</v>
      </c>
      <c r="P11" s="11">
        <f t="shared" si="0"/>
        <v>0.87191358024691357</v>
      </c>
      <c r="Q11" s="11">
        <f t="shared" si="1"/>
        <v>6.0185185185185182E-2</v>
      </c>
      <c r="R11" s="11">
        <f t="shared" si="4"/>
        <v>6.7901234567901231E-2</v>
      </c>
      <c r="S11" s="13">
        <f t="shared" si="5"/>
        <v>1</v>
      </c>
    </row>
    <row r="12" spans="1:19" s="41" customFormat="1" ht="30" customHeight="1" x14ac:dyDescent="0.25">
      <c r="A12" s="34"/>
      <c r="B12" s="34" t="s">
        <v>41</v>
      </c>
      <c r="C12" s="42">
        <f>SUM(C8:C11)</f>
        <v>1327</v>
      </c>
      <c r="D12" s="42">
        <f>SUM(D8:D11)</f>
        <v>175</v>
      </c>
      <c r="E12" s="42">
        <f>SUM(E8:E11)</f>
        <v>79</v>
      </c>
      <c r="F12" s="42">
        <f>SUM(F8:F11)</f>
        <v>99</v>
      </c>
      <c r="G12" s="37">
        <f>G8+G9+G10+G11</f>
        <v>353</v>
      </c>
      <c r="H12" s="78">
        <f t="shared" ref="H12:O12" si="6">SUM(H8:H11)</f>
        <v>0</v>
      </c>
      <c r="I12" s="42">
        <f>SUM(I8:I11)</f>
        <v>43</v>
      </c>
      <c r="J12" s="42">
        <f>SUM(J8:J11)</f>
        <v>1</v>
      </c>
      <c r="K12" s="78">
        <f t="shared" si="6"/>
        <v>0</v>
      </c>
      <c r="L12" s="78">
        <f t="shared" si="6"/>
        <v>0</v>
      </c>
      <c r="M12" s="42">
        <f>SUM(M8:M11)</f>
        <v>0</v>
      </c>
      <c r="N12" s="42">
        <f>SUM(N8:N11)</f>
        <v>44</v>
      </c>
      <c r="O12" s="62">
        <f t="shared" si="6"/>
        <v>1724</v>
      </c>
      <c r="P12" s="38">
        <f t="shared" si="0"/>
        <v>0.76972157772621808</v>
      </c>
      <c r="Q12" s="38">
        <f t="shared" si="1"/>
        <v>0.20475638051044084</v>
      </c>
      <c r="R12" s="38">
        <f>(N12/O12)</f>
        <v>2.5522041763341066E-2</v>
      </c>
      <c r="S12" s="39">
        <f>P12+Q12+R12</f>
        <v>1</v>
      </c>
    </row>
    <row r="13" spans="1:19" s="1" customFormat="1" ht="30" customHeight="1" outlineLevel="1" x14ac:dyDescent="0.25">
      <c r="A13" s="85">
        <v>5</v>
      </c>
      <c r="B13" s="85" t="s">
        <v>17</v>
      </c>
      <c r="C13" s="14">
        <v>77</v>
      </c>
      <c r="D13" s="89">
        <v>161</v>
      </c>
      <c r="E13" s="85">
        <v>0</v>
      </c>
      <c r="F13" s="95">
        <v>24</v>
      </c>
      <c r="G13" s="9">
        <f>D13+E13+F13</f>
        <v>185</v>
      </c>
      <c r="H13" s="77"/>
      <c r="I13" s="95">
        <v>26</v>
      </c>
      <c r="J13" s="95">
        <v>10</v>
      </c>
      <c r="K13" s="77"/>
      <c r="L13" s="77"/>
      <c r="M13" s="95">
        <v>0</v>
      </c>
      <c r="N13" s="9">
        <f t="shared" si="3"/>
        <v>36</v>
      </c>
      <c r="O13" s="12">
        <f>C13+G13+N13</f>
        <v>298</v>
      </c>
      <c r="P13" s="11">
        <f t="shared" si="0"/>
        <v>0.25838926174496646</v>
      </c>
      <c r="Q13" s="11">
        <f t="shared" si="1"/>
        <v>0.62080536912751683</v>
      </c>
      <c r="R13" s="11">
        <f t="shared" si="4"/>
        <v>0.12080536912751678</v>
      </c>
      <c r="S13" s="13">
        <f t="shared" si="5"/>
        <v>1</v>
      </c>
    </row>
    <row r="14" spans="1:19" s="1" customFormat="1" ht="30" customHeight="1" outlineLevel="1" x14ac:dyDescent="0.25">
      <c r="A14" s="85">
        <v>6</v>
      </c>
      <c r="B14" s="85" t="s">
        <v>18</v>
      </c>
      <c r="C14" s="14">
        <v>78</v>
      </c>
      <c r="D14" s="89">
        <v>157</v>
      </c>
      <c r="E14" s="85">
        <v>58</v>
      </c>
      <c r="F14" s="95">
        <v>8</v>
      </c>
      <c r="G14" s="9">
        <f t="shared" ref="G14:G16" si="7">D14+E14+F14</f>
        <v>223</v>
      </c>
      <c r="H14" s="77"/>
      <c r="I14" s="95">
        <v>0</v>
      </c>
      <c r="J14" s="95">
        <v>0</v>
      </c>
      <c r="K14" s="77"/>
      <c r="L14" s="77"/>
      <c r="M14" s="95">
        <v>0</v>
      </c>
      <c r="N14" s="9">
        <f t="shared" si="3"/>
        <v>0</v>
      </c>
      <c r="O14" s="12">
        <f>C14+G14+N14</f>
        <v>301</v>
      </c>
      <c r="P14" s="11">
        <f t="shared" si="0"/>
        <v>0.25913621262458469</v>
      </c>
      <c r="Q14" s="11">
        <f t="shared" si="1"/>
        <v>0.74086378737541525</v>
      </c>
      <c r="R14" s="11">
        <f t="shared" si="4"/>
        <v>0</v>
      </c>
      <c r="S14" s="13">
        <f t="shared" si="5"/>
        <v>1</v>
      </c>
    </row>
    <row r="15" spans="1:19" s="1" customFormat="1" ht="30" customHeight="1" outlineLevel="1" x14ac:dyDescent="0.25">
      <c r="A15" s="85">
        <v>7</v>
      </c>
      <c r="B15" s="85" t="s">
        <v>19</v>
      </c>
      <c r="C15" s="14">
        <v>0</v>
      </c>
      <c r="D15" s="89">
        <v>45</v>
      </c>
      <c r="E15" s="85">
        <v>0</v>
      </c>
      <c r="F15" s="95">
        <v>0</v>
      </c>
      <c r="G15" s="9">
        <f t="shared" si="7"/>
        <v>45</v>
      </c>
      <c r="H15" s="77"/>
      <c r="I15" s="95">
        <v>0</v>
      </c>
      <c r="J15" s="95">
        <v>0</v>
      </c>
      <c r="K15" s="77"/>
      <c r="L15" s="77"/>
      <c r="M15" s="95">
        <v>0</v>
      </c>
      <c r="N15" s="9">
        <f t="shared" si="3"/>
        <v>0</v>
      </c>
      <c r="O15" s="12">
        <f>C15+G15+N15</f>
        <v>45</v>
      </c>
      <c r="P15" s="11">
        <f t="shared" si="0"/>
        <v>0</v>
      </c>
      <c r="Q15" s="11">
        <f t="shared" si="1"/>
        <v>1</v>
      </c>
      <c r="R15" s="11">
        <f t="shared" si="4"/>
        <v>0</v>
      </c>
      <c r="S15" s="13">
        <f t="shared" si="5"/>
        <v>1</v>
      </c>
    </row>
    <row r="16" spans="1:19" s="1" customFormat="1" ht="30" customHeight="1" outlineLevel="1" x14ac:dyDescent="0.25">
      <c r="A16" s="85">
        <v>8</v>
      </c>
      <c r="B16" s="85" t="s">
        <v>20</v>
      </c>
      <c r="C16" s="14">
        <v>96</v>
      </c>
      <c r="D16" s="89">
        <v>69</v>
      </c>
      <c r="E16" s="85">
        <v>18</v>
      </c>
      <c r="F16" s="95">
        <v>0</v>
      </c>
      <c r="G16" s="9">
        <f t="shared" si="7"/>
        <v>87</v>
      </c>
      <c r="H16" s="77"/>
      <c r="I16" s="95">
        <v>0</v>
      </c>
      <c r="J16" s="95">
        <v>0</v>
      </c>
      <c r="K16" s="77"/>
      <c r="L16" s="77"/>
      <c r="M16" s="95">
        <v>0</v>
      </c>
      <c r="N16" s="9">
        <f t="shared" si="3"/>
        <v>0</v>
      </c>
      <c r="O16" s="12">
        <f>C16+G16+N16</f>
        <v>183</v>
      </c>
      <c r="P16" s="11">
        <f t="shared" si="0"/>
        <v>0.52459016393442626</v>
      </c>
      <c r="Q16" s="11">
        <f t="shared" si="1"/>
        <v>0.47540983606557374</v>
      </c>
      <c r="R16" s="11">
        <f t="shared" si="4"/>
        <v>0</v>
      </c>
      <c r="S16" s="13">
        <f t="shared" si="5"/>
        <v>1</v>
      </c>
    </row>
    <row r="17" spans="1:19" s="41" customFormat="1" ht="30" customHeight="1" x14ac:dyDescent="0.25">
      <c r="A17" s="34"/>
      <c r="B17" s="34" t="s">
        <v>42</v>
      </c>
      <c r="C17" s="42">
        <f>SUM(C13:C16)</f>
        <v>251</v>
      </c>
      <c r="D17" s="42">
        <f>SUM(D13:D16)</f>
        <v>432</v>
      </c>
      <c r="E17" s="42">
        <f>SUM(E13:E16)</f>
        <v>76</v>
      </c>
      <c r="F17" s="42">
        <f>SUM(F13:F16)</f>
        <v>32</v>
      </c>
      <c r="G17" s="42">
        <f>SUM(G13:G16)</f>
        <v>540</v>
      </c>
      <c r="H17" s="78">
        <f t="shared" ref="H17:O17" si="8">SUM(H13:H16)</f>
        <v>0</v>
      </c>
      <c r="I17" s="42">
        <f>SUM(I13:I16)</f>
        <v>26</v>
      </c>
      <c r="J17" s="42">
        <f>SUM(J13:J16)</f>
        <v>10</v>
      </c>
      <c r="K17" s="78">
        <f t="shared" si="8"/>
        <v>0</v>
      </c>
      <c r="L17" s="78">
        <f t="shared" si="8"/>
        <v>0</v>
      </c>
      <c r="M17" s="42">
        <f>SUM(M13:M16)</f>
        <v>0</v>
      </c>
      <c r="N17" s="42">
        <f>SUM(N13:N16)</f>
        <v>36</v>
      </c>
      <c r="O17" s="62">
        <f t="shared" si="8"/>
        <v>827</v>
      </c>
      <c r="P17" s="38">
        <f t="shared" si="0"/>
        <v>0.30350665054413545</v>
      </c>
      <c r="Q17" s="38">
        <f t="shared" si="1"/>
        <v>0.65296251511487302</v>
      </c>
      <c r="R17" s="38">
        <f t="shared" si="4"/>
        <v>4.3530834340991538E-2</v>
      </c>
      <c r="S17" s="39">
        <f t="shared" si="5"/>
        <v>1</v>
      </c>
    </row>
    <row r="18" spans="1:19" s="1" customFormat="1" ht="30" customHeight="1" outlineLevel="1" x14ac:dyDescent="0.25">
      <c r="A18" s="85">
        <v>9</v>
      </c>
      <c r="B18" s="85" t="s">
        <v>21</v>
      </c>
      <c r="C18" s="14">
        <v>215</v>
      </c>
      <c r="D18" s="89">
        <v>55</v>
      </c>
      <c r="E18" s="85">
        <v>10</v>
      </c>
      <c r="F18" s="95">
        <v>7</v>
      </c>
      <c r="G18" s="9">
        <f>D18+E18+F18</f>
        <v>72</v>
      </c>
      <c r="H18" s="77"/>
      <c r="I18" s="95">
        <v>15</v>
      </c>
      <c r="J18" s="95">
        <v>0</v>
      </c>
      <c r="K18" s="77"/>
      <c r="L18" s="77"/>
      <c r="M18" s="95">
        <v>7</v>
      </c>
      <c r="N18" s="9">
        <f t="shared" si="3"/>
        <v>22</v>
      </c>
      <c r="O18" s="12">
        <f>C18+G18+N18</f>
        <v>309</v>
      </c>
      <c r="P18" s="11">
        <f t="shared" si="0"/>
        <v>0.69579288025889963</v>
      </c>
      <c r="Q18" s="11">
        <f t="shared" si="1"/>
        <v>0.23300970873786409</v>
      </c>
      <c r="R18" s="11">
        <f t="shared" si="4"/>
        <v>7.1197411003236247E-2</v>
      </c>
      <c r="S18" s="13">
        <f t="shared" si="5"/>
        <v>1</v>
      </c>
    </row>
    <row r="19" spans="1:19" s="1" customFormat="1" ht="30" customHeight="1" outlineLevel="1" x14ac:dyDescent="0.25">
      <c r="A19" s="85">
        <v>10</v>
      </c>
      <c r="B19" s="85" t="s">
        <v>22</v>
      </c>
      <c r="C19" s="14">
        <v>284</v>
      </c>
      <c r="D19" s="89">
        <v>9</v>
      </c>
      <c r="E19" s="85">
        <v>0</v>
      </c>
      <c r="F19" s="95">
        <v>0</v>
      </c>
      <c r="G19" s="9">
        <f t="shared" ref="G19:G34" si="9">D19+E19+F19</f>
        <v>9</v>
      </c>
      <c r="H19" s="77"/>
      <c r="I19" s="95">
        <v>0</v>
      </c>
      <c r="J19" s="95">
        <v>0</v>
      </c>
      <c r="K19" s="77"/>
      <c r="L19" s="77"/>
      <c r="M19" s="95">
        <v>0</v>
      </c>
      <c r="N19" s="9">
        <f t="shared" si="3"/>
        <v>0</v>
      </c>
      <c r="O19" s="12">
        <f>C19+G19+N19</f>
        <v>293</v>
      </c>
      <c r="P19" s="11">
        <f t="shared" si="0"/>
        <v>0.96928327645051193</v>
      </c>
      <c r="Q19" s="11">
        <f t="shared" si="1"/>
        <v>3.0716723549488054E-2</v>
      </c>
      <c r="R19" s="11">
        <f t="shared" si="4"/>
        <v>0</v>
      </c>
      <c r="S19" s="13">
        <f t="shared" si="5"/>
        <v>1</v>
      </c>
    </row>
    <row r="20" spans="1:19" s="1" customFormat="1" ht="30" customHeight="1" outlineLevel="1" x14ac:dyDescent="0.25">
      <c r="A20" s="85">
        <v>11</v>
      </c>
      <c r="B20" s="85" t="s">
        <v>23</v>
      </c>
      <c r="C20" s="14">
        <v>150</v>
      </c>
      <c r="D20" s="89">
        <v>25</v>
      </c>
      <c r="E20" s="85">
        <v>0</v>
      </c>
      <c r="F20" s="95">
        <v>4</v>
      </c>
      <c r="G20" s="9">
        <f t="shared" si="9"/>
        <v>29</v>
      </c>
      <c r="H20" s="77"/>
      <c r="I20" s="95">
        <v>36</v>
      </c>
      <c r="J20" s="95">
        <v>0</v>
      </c>
      <c r="K20" s="77"/>
      <c r="L20" s="77"/>
      <c r="M20" s="95">
        <v>0</v>
      </c>
      <c r="N20" s="9">
        <f t="shared" si="3"/>
        <v>36</v>
      </c>
      <c r="O20" s="12">
        <f>C20+G20+N20</f>
        <v>215</v>
      </c>
      <c r="P20" s="11">
        <f t="shared" si="0"/>
        <v>0.69767441860465118</v>
      </c>
      <c r="Q20" s="11">
        <f t="shared" si="1"/>
        <v>0.13488372093023257</v>
      </c>
      <c r="R20" s="11">
        <f t="shared" si="4"/>
        <v>0.16744186046511628</v>
      </c>
      <c r="S20" s="13">
        <f t="shared" si="5"/>
        <v>1</v>
      </c>
    </row>
    <row r="21" spans="1:19" s="41" customFormat="1" ht="30" customHeight="1" x14ac:dyDescent="0.25">
      <c r="A21" s="34"/>
      <c r="B21" s="34" t="s">
        <v>43</v>
      </c>
      <c r="C21" s="42">
        <f>SUM(C18:C20)</f>
        <v>649</v>
      </c>
      <c r="D21" s="42">
        <f>SUM(D18:D20)</f>
        <v>89</v>
      </c>
      <c r="E21" s="42">
        <f>SUM(E18:E20)</f>
        <v>10</v>
      </c>
      <c r="F21" s="42">
        <f>SUM(F18:F20)</f>
        <v>11</v>
      </c>
      <c r="G21" s="42">
        <f>SUM(G18:G20)</f>
        <v>110</v>
      </c>
      <c r="H21" s="78">
        <f t="shared" ref="H21:O21" si="10">SUM(H18:H20)</f>
        <v>0</v>
      </c>
      <c r="I21" s="42">
        <f>SUM(I18:I20)</f>
        <v>51</v>
      </c>
      <c r="J21" s="42">
        <f>SUM(J18:J20)</f>
        <v>0</v>
      </c>
      <c r="K21" s="78">
        <f t="shared" si="10"/>
        <v>0</v>
      </c>
      <c r="L21" s="78">
        <f t="shared" si="10"/>
        <v>0</v>
      </c>
      <c r="M21" s="42">
        <f>SUM(M17:M20)</f>
        <v>7</v>
      </c>
      <c r="N21" s="42">
        <f>SUM(N17:N20)</f>
        <v>94</v>
      </c>
      <c r="O21" s="62">
        <f t="shared" si="10"/>
        <v>817</v>
      </c>
      <c r="P21" s="43">
        <f t="shared" si="0"/>
        <v>0.79436964504283969</v>
      </c>
      <c r="Q21" s="43">
        <f t="shared" si="1"/>
        <v>0.1346389228886169</v>
      </c>
      <c r="R21" s="43">
        <f t="shared" si="4"/>
        <v>0.11505507955936352</v>
      </c>
      <c r="S21" s="44">
        <f t="shared" si="5"/>
        <v>1.04406364749082</v>
      </c>
    </row>
    <row r="22" spans="1:19" s="1" customFormat="1" ht="30" customHeight="1" outlineLevel="1" x14ac:dyDescent="0.25">
      <c r="A22" s="85">
        <v>12</v>
      </c>
      <c r="B22" s="85" t="s">
        <v>24</v>
      </c>
      <c r="C22" s="14">
        <v>0</v>
      </c>
      <c r="D22" s="89">
        <v>51</v>
      </c>
      <c r="E22" s="85">
        <v>25</v>
      </c>
      <c r="F22" s="95">
        <v>0</v>
      </c>
      <c r="G22" s="9">
        <f t="shared" si="9"/>
        <v>76</v>
      </c>
      <c r="H22" s="77"/>
      <c r="I22" s="95">
        <v>0</v>
      </c>
      <c r="J22" s="95">
        <v>0</v>
      </c>
      <c r="K22" s="77"/>
      <c r="L22" s="77"/>
      <c r="M22" s="95">
        <v>0</v>
      </c>
      <c r="N22" s="9">
        <f t="shared" si="3"/>
        <v>0</v>
      </c>
      <c r="O22" s="12">
        <f>C22+G22+N22</f>
        <v>76</v>
      </c>
      <c r="P22" s="11">
        <f t="shared" si="0"/>
        <v>0</v>
      </c>
      <c r="Q22" s="11">
        <f t="shared" si="1"/>
        <v>1</v>
      </c>
      <c r="R22" s="11">
        <f t="shared" si="4"/>
        <v>0</v>
      </c>
      <c r="S22" s="13">
        <f t="shared" si="5"/>
        <v>1</v>
      </c>
    </row>
    <row r="23" spans="1:19" s="1" customFormat="1" ht="30" customHeight="1" outlineLevel="1" x14ac:dyDescent="0.25">
      <c r="A23" s="85">
        <v>13</v>
      </c>
      <c r="B23" s="85" t="s">
        <v>25</v>
      </c>
      <c r="C23" s="14">
        <v>30</v>
      </c>
      <c r="D23" s="89">
        <v>81</v>
      </c>
      <c r="E23" s="85">
        <v>17</v>
      </c>
      <c r="F23" s="95">
        <v>74</v>
      </c>
      <c r="G23" s="9">
        <f t="shared" si="9"/>
        <v>172</v>
      </c>
      <c r="H23" s="77"/>
      <c r="I23" s="95">
        <v>61</v>
      </c>
      <c r="J23" s="95">
        <v>0</v>
      </c>
      <c r="K23" s="77"/>
      <c r="L23" s="77"/>
      <c r="M23" s="95">
        <v>0</v>
      </c>
      <c r="N23" s="9">
        <f t="shared" si="3"/>
        <v>61</v>
      </c>
      <c r="O23" s="12">
        <f>C23+G23+N23</f>
        <v>263</v>
      </c>
      <c r="P23" s="11">
        <f t="shared" si="0"/>
        <v>0.11406844106463879</v>
      </c>
      <c r="Q23" s="11">
        <f t="shared" si="1"/>
        <v>0.6539923954372624</v>
      </c>
      <c r="R23" s="11">
        <f t="shared" si="4"/>
        <v>0.23193916349809887</v>
      </c>
      <c r="S23" s="13">
        <f t="shared" si="5"/>
        <v>1</v>
      </c>
    </row>
    <row r="24" spans="1:19" s="1" customFormat="1" ht="30" customHeight="1" outlineLevel="1" x14ac:dyDescent="0.25">
      <c r="A24" s="85">
        <v>14</v>
      </c>
      <c r="B24" s="85" t="s">
        <v>26</v>
      </c>
      <c r="C24" s="14">
        <v>233</v>
      </c>
      <c r="D24" s="89">
        <v>86</v>
      </c>
      <c r="E24" s="87">
        <v>0</v>
      </c>
      <c r="F24" s="95">
        <v>0</v>
      </c>
      <c r="G24" s="9">
        <f t="shared" si="9"/>
        <v>86</v>
      </c>
      <c r="H24" s="77"/>
      <c r="I24" s="95">
        <v>0</v>
      </c>
      <c r="J24" s="95">
        <v>0</v>
      </c>
      <c r="K24" s="77"/>
      <c r="L24" s="77"/>
      <c r="M24" s="95">
        <v>0</v>
      </c>
      <c r="N24" s="9">
        <f t="shared" si="3"/>
        <v>0</v>
      </c>
      <c r="O24" s="12">
        <f>C24+G24+N24</f>
        <v>319</v>
      </c>
      <c r="P24" s="11">
        <f t="shared" si="0"/>
        <v>0.73040752351097182</v>
      </c>
      <c r="Q24" s="11">
        <f t="shared" si="1"/>
        <v>0.26959247648902823</v>
      </c>
      <c r="R24" s="11">
        <f t="shared" si="4"/>
        <v>0</v>
      </c>
      <c r="S24" s="13">
        <f t="shared" si="5"/>
        <v>1</v>
      </c>
    </row>
    <row r="25" spans="1:19" s="41" customFormat="1" ht="30" customHeight="1" x14ac:dyDescent="0.25">
      <c r="A25" s="34"/>
      <c r="B25" s="34" t="s">
        <v>44</v>
      </c>
      <c r="C25" s="42">
        <f>SUM(C22:C24)</f>
        <v>263</v>
      </c>
      <c r="D25" s="42">
        <f>SUM(D22:D24)</f>
        <v>218</v>
      </c>
      <c r="E25" s="88">
        <f>SUM(E22:E24)</f>
        <v>42</v>
      </c>
      <c r="F25" s="42">
        <f>SUM(F22:F24)</f>
        <v>74</v>
      </c>
      <c r="G25" s="42">
        <f>SUM(G22:G24)</f>
        <v>334</v>
      </c>
      <c r="H25" s="78">
        <f t="shared" ref="H25:O25" si="11">SUM(H22:H24)</f>
        <v>0</v>
      </c>
      <c r="I25" s="42">
        <f>SUM(I22:I24)</f>
        <v>61</v>
      </c>
      <c r="J25" s="42">
        <f>SUM(J22:J24)</f>
        <v>0</v>
      </c>
      <c r="K25" s="78">
        <f t="shared" si="11"/>
        <v>0</v>
      </c>
      <c r="L25" s="78">
        <f t="shared" si="11"/>
        <v>0</v>
      </c>
      <c r="M25" s="42">
        <f>SUM(M22:M24)</f>
        <v>0</v>
      </c>
      <c r="N25" s="42">
        <f>SUM(N22:N24)</f>
        <v>61</v>
      </c>
      <c r="O25" s="62">
        <f t="shared" si="11"/>
        <v>658</v>
      </c>
      <c r="P25" s="43">
        <f t="shared" si="0"/>
        <v>0.39969604863221886</v>
      </c>
      <c r="Q25" s="43">
        <f t="shared" si="1"/>
        <v>0.50759878419452886</v>
      </c>
      <c r="R25" s="43">
        <f t="shared" si="4"/>
        <v>9.2705167173252279E-2</v>
      </c>
      <c r="S25" s="44">
        <f t="shared" si="5"/>
        <v>1</v>
      </c>
    </row>
    <row r="26" spans="1:19" s="1" customFormat="1" ht="30" customHeight="1" outlineLevel="1" x14ac:dyDescent="0.25">
      <c r="A26" s="85">
        <v>15</v>
      </c>
      <c r="B26" s="85" t="s">
        <v>27</v>
      </c>
      <c r="C26" s="14">
        <v>340</v>
      </c>
      <c r="D26" s="89">
        <v>3</v>
      </c>
      <c r="E26" s="87">
        <v>0</v>
      </c>
      <c r="F26" s="95">
        <v>5</v>
      </c>
      <c r="G26" s="9">
        <f t="shared" si="9"/>
        <v>8</v>
      </c>
      <c r="H26" s="77"/>
      <c r="I26" s="95">
        <v>10</v>
      </c>
      <c r="J26" s="95">
        <v>0</v>
      </c>
      <c r="K26" s="77"/>
      <c r="L26" s="77"/>
      <c r="M26" s="95">
        <v>15</v>
      </c>
      <c r="N26" s="9">
        <f t="shared" si="3"/>
        <v>25</v>
      </c>
      <c r="O26" s="12">
        <f>C26+G26+N26</f>
        <v>373</v>
      </c>
      <c r="P26" s="11">
        <f t="shared" si="0"/>
        <v>0.91152815013404831</v>
      </c>
      <c r="Q26" s="11">
        <f t="shared" si="1"/>
        <v>2.1447721179624665E-2</v>
      </c>
      <c r="R26" s="11">
        <f t="shared" si="4"/>
        <v>6.7024128686327081E-2</v>
      </c>
      <c r="S26" s="13">
        <f t="shared" si="5"/>
        <v>1</v>
      </c>
    </row>
    <row r="27" spans="1:19" ht="30" customHeight="1" outlineLevel="1" x14ac:dyDescent="0.25">
      <c r="A27" s="85">
        <v>16</v>
      </c>
      <c r="B27" s="14" t="s">
        <v>28</v>
      </c>
      <c r="C27" s="14">
        <v>89</v>
      </c>
      <c r="D27" s="92">
        <v>18</v>
      </c>
      <c r="E27" s="87">
        <v>8</v>
      </c>
      <c r="F27" s="92">
        <v>26</v>
      </c>
      <c r="G27" s="9">
        <f t="shared" si="9"/>
        <v>52</v>
      </c>
      <c r="H27" s="79"/>
      <c r="I27" s="92">
        <v>0</v>
      </c>
      <c r="J27" s="92">
        <v>0</v>
      </c>
      <c r="K27" s="79"/>
      <c r="L27" s="79"/>
      <c r="M27" s="92">
        <v>13</v>
      </c>
      <c r="N27" s="9">
        <f t="shared" si="3"/>
        <v>13</v>
      </c>
      <c r="O27" s="12">
        <f>C27+G27+N27</f>
        <v>154</v>
      </c>
      <c r="P27" s="11">
        <f t="shared" si="0"/>
        <v>0.57792207792207795</v>
      </c>
      <c r="Q27" s="11">
        <f t="shared" si="1"/>
        <v>0.33766233766233766</v>
      </c>
      <c r="R27" s="11">
        <f t="shared" si="4"/>
        <v>8.4415584415584416E-2</v>
      </c>
      <c r="S27" s="13">
        <f t="shared" si="5"/>
        <v>1</v>
      </c>
    </row>
    <row r="28" spans="1:19" s="46" customFormat="1" ht="37.5" customHeight="1" x14ac:dyDescent="0.25">
      <c r="A28" s="34"/>
      <c r="B28" s="42" t="s">
        <v>45</v>
      </c>
      <c r="C28" s="42">
        <f>SUM(C26:C27)</f>
        <v>429</v>
      </c>
      <c r="D28" s="42">
        <f>SUM(D26:D27)</f>
        <v>21</v>
      </c>
      <c r="E28" s="88">
        <f>SUM(E26:E27)</f>
        <v>8</v>
      </c>
      <c r="F28" s="42">
        <f>SUM(F26:F27)</f>
        <v>31</v>
      </c>
      <c r="G28" s="42">
        <f>SUM(G26:G27)</f>
        <v>60</v>
      </c>
      <c r="H28" s="78">
        <f t="shared" ref="H28:O28" si="12">SUM(H26:H27)</f>
        <v>0</v>
      </c>
      <c r="I28" s="42">
        <f>SUM(I26:I27)</f>
        <v>10</v>
      </c>
      <c r="J28" s="42">
        <f>SUM(J26:J27)</f>
        <v>0</v>
      </c>
      <c r="K28" s="78">
        <f t="shared" si="12"/>
        <v>0</v>
      </c>
      <c r="L28" s="78">
        <f t="shared" si="12"/>
        <v>0</v>
      </c>
      <c r="M28" s="42">
        <f>SUM(M26:M27)</f>
        <v>28</v>
      </c>
      <c r="N28" s="42">
        <f>SUM(N26:N27)</f>
        <v>38</v>
      </c>
      <c r="O28" s="62">
        <f t="shared" si="12"/>
        <v>527</v>
      </c>
      <c r="P28" s="38">
        <f t="shared" si="0"/>
        <v>0.81404174573055033</v>
      </c>
      <c r="Q28" s="38">
        <f t="shared" si="1"/>
        <v>0.11385199240986717</v>
      </c>
      <c r="R28" s="38">
        <f t="shared" si="4"/>
        <v>7.2106261859582549E-2</v>
      </c>
      <c r="S28" s="39">
        <f t="shared" si="5"/>
        <v>1</v>
      </c>
    </row>
    <row r="29" spans="1:19" ht="30" customHeight="1" outlineLevel="1" x14ac:dyDescent="0.25">
      <c r="A29" s="85">
        <v>17</v>
      </c>
      <c r="B29" s="14" t="s">
        <v>29</v>
      </c>
      <c r="C29" s="14">
        <v>138</v>
      </c>
      <c r="D29" s="92">
        <v>15</v>
      </c>
      <c r="E29" s="87">
        <v>0</v>
      </c>
      <c r="F29" s="92">
        <v>0</v>
      </c>
      <c r="G29" s="9">
        <f t="shared" si="9"/>
        <v>15</v>
      </c>
      <c r="H29" s="79"/>
      <c r="I29" s="92">
        <v>0</v>
      </c>
      <c r="J29" s="92">
        <v>0</v>
      </c>
      <c r="K29" s="79"/>
      <c r="L29" s="79"/>
      <c r="M29" s="92">
        <v>0</v>
      </c>
      <c r="N29" s="9">
        <f t="shared" si="3"/>
        <v>0</v>
      </c>
      <c r="O29" s="12">
        <f>C29+G29+N29</f>
        <v>153</v>
      </c>
      <c r="P29" s="11">
        <f t="shared" si="0"/>
        <v>0.90196078431372551</v>
      </c>
      <c r="Q29" s="11">
        <f t="shared" si="1"/>
        <v>9.8039215686274508E-2</v>
      </c>
      <c r="R29" s="11">
        <f t="shared" si="4"/>
        <v>0</v>
      </c>
      <c r="S29" s="13">
        <f t="shared" si="5"/>
        <v>1</v>
      </c>
    </row>
    <row r="30" spans="1:19" ht="30" customHeight="1" outlineLevel="1" x14ac:dyDescent="0.25">
      <c r="A30" s="85">
        <v>18</v>
      </c>
      <c r="B30" s="14" t="s">
        <v>30</v>
      </c>
      <c r="C30" s="14">
        <v>87</v>
      </c>
      <c r="D30" s="92">
        <v>2</v>
      </c>
      <c r="E30" s="87">
        <v>0</v>
      </c>
      <c r="F30" s="92">
        <v>0</v>
      </c>
      <c r="G30" s="9">
        <f t="shared" si="9"/>
        <v>2</v>
      </c>
      <c r="H30" s="79"/>
      <c r="I30" s="92">
        <v>0</v>
      </c>
      <c r="J30" s="92">
        <v>0</v>
      </c>
      <c r="K30" s="79"/>
      <c r="L30" s="79"/>
      <c r="M30" s="92">
        <v>0</v>
      </c>
      <c r="N30" s="9">
        <f t="shared" si="3"/>
        <v>0</v>
      </c>
      <c r="O30" s="12">
        <f>C30+G30+N30</f>
        <v>89</v>
      </c>
      <c r="P30" s="11">
        <f t="shared" si="0"/>
        <v>0.97752808988764039</v>
      </c>
      <c r="Q30" s="11">
        <f t="shared" si="1"/>
        <v>2.247191011235955E-2</v>
      </c>
      <c r="R30" s="11">
        <f t="shared" si="4"/>
        <v>0</v>
      </c>
      <c r="S30" s="13">
        <f t="shared" si="5"/>
        <v>1</v>
      </c>
    </row>
    <row r="31" spans="1:19" ht="30" customHeight="1" outlineLevel="1" x14ac:dyDescent="0.25">
      <c r="A31" s="85">
        <v>19</v>
      </c>
      <c r="B31" s="14" t="s">
        <v>31</v>
      </c>
      <c r="C31" s="14">
        <v>223</v>
      </c>
      <c r="D31" s="92">
        <v>1</v>
      </c>
      <c r="E31" s="87">
        <v>0</v>
      </c>
      <c r="F31" s="92">
        <v>4</v>
      </c>
      <c r="G31" s="9">
        <f t="shared" si="9"/>
        <v>5</v>
      </c>
      <c r="H31" s="79"/>
      <c r="I31" s="92">
        <v>245</v>
      </c>
      <c r="J31" s="92">
        <v>7</v>
      </c>
      <c r="K31" s="79"/>
      <c r="L31" s="79"/>
      <c r="M31" s="92">
        <v>12</v>
      </c>
      <c r="N31" s="9">
        <f t="shared" si="3"/>
        <v>264</v>
      </c>
      <c r="O31" s="12">
        <f>C31+G31+N31</f>
        <v>492</v>
      </c>
      <c r="P31" s="11">
        <f t="shared" si="0"/>
        <v>0.4532520325203252</v>
      </c>
      <c r="Q31" s="11">
        <f t="shared" si="1"/>
        <v>1.016260162601626E-2</v>
      </c>
      <c r="R31" s="11">
        <f t="shared" si="4"/>
        <v>0.53658536585365857</v>
      </c>
      <c r="S31" s="13">
        <f t="shared" si="5"/>
        <v>1</v>
      </c>
    </row>
    <row r="32" spans="1:19" s="46" customFormat="1" ht="33" customHeight="1" x14ac:dyDescent="0.25">
      <c r="A32" s="34"/>
      <c r="B32" s="42" t="s">
        <v>46</v>
      </c>
      <c r="C32" s="42">
        <f>SUM(C29:C31)</f>
        <v>448</v>
      </c>
      <c r="D32" s="42">
        <f>SUM(D29:D31)</f>
        <v>18</v>
      </c>
      <c r="E32" s="42">
        <f>SUM(E29:E31)</f>
        <v>0</v>
      </c>
      <c r="F32" s="42">
        <f>SUM(F29:F31)</f>
        <v>4</v>
      </c>
      <c r="G32" s="42">
        <f>SUM(G29:G31)</f>
        <v>22</v>
      </c>
      <c r="H32" s="78">
        <f t="shared" ref="H32:O32" si="13">SUM(H29:H31)</f>
        <v>0</v>
      </c>
      <c r="I32" s="42">
        <f>SUM(I29:I31)</f>
        <v>245</v>
      </c>
      <c r="J32" s="42">
        <f>SUM(J29:J31)</f>
        <v>7</v>
      </c>
      <c r="K32" s="78">
        <f t="shared" si="13"/>
        <v>0</v>
      </c>
      <c r="L32" s="78">
        <f t="shared" si="13"/>
        <v>0</v>
      </c>
      <c r="M32" s="42">
        <f>SUM(M29:M31)</f>
        <v>12</v>
      </c>
      <c r="N32" s="42">
        <f>SUM(N29:N31)</f>
        <v>264</v>
      </c>
      <c r="O32" s="62">
        <f t="shared" si="13"/>
        <v>734</v>
      </c>
      <c r="P32" s="38">
        <f t="shared" si="0"/>
        <v>0.61035422343324253</v>
      </c>
      <c r="Q32" s="38">
        <f t="shared" si="1"/>
        <v>2.9972752043596729E-2</v>
      </c>
      <c r="R32" s="38">
        <f t="shared" si="4"/>
        <v>0.35967302452316074</v>
      </c>
      <c r="S32" s="39">
        <f t="shared" si="5"/>
        <v>1</v>
      </c>
    </row>
    <row r="33" spans="1:19" ht="30" customHeight="1" outlineLevel="1" x14ac:dyDescent="0.25">
      <c r="A33" s="85">
        <v>20</v>
      </c>
      <c r="B33" s="14" t="s">
        <v>32</v>
      </c>
      <c r="C33" s="14">
        <v>79</v>
      </c>
      <c r="D33" s="92">
        <v>33</v>
      </c>
      <c r="E33" s="87">
        <v>0</v>
      </c>
      <c r="F33" s="92">
        <v>8</v>
      </c>
      <c r="G33" s="9">
        <f t="shared" si="9"/>
        <v>41</v>
      </c>
      <c r="H33" s="79"/>
      <c r="I33" s="92">
        <v>0</v>
      </c>
      <c r="J33" s="92">
        <v>0</v>
      </c>
      <c r="K33" s="79"/>
      <c r="L33" s="79"/>
      <c r="M33" s="92">
        <v>0</v>
      </c>
      <c r="N33" s="9">
        <f t="shared" si="3"/>
        <v>0</v>
      </c>
      <c r="O33" s="12">
        <f>C33+G33+N33</f>
        <v>120</v>
      </c>
      <c r="P33" s="11">
        <f t="shared" si="0"/>
        <v>0.65833333333333333</v>
      </c>
      <c r="Q33" s="11">
        <f t="shared" si="1"/>
        <v>0.34166666666666667</v>
      </c>
      <c r="R33" s="11">
        <f t="shared" si="4"/>
        <v>0</v>
      </c>
      <c r="S33" s="13">
        <f t="shared" si="5"/>
        <v>1</v>
      </c>
    </row>
    <row r="34" spans="1:19" ht="30" customHeight="1" outlineLevel="1" x14ac:dyDescent="0.25">
      <c r="A34" s="85">
        <v>21</v>
      </c>
      <c r="B34" s="27" t="s">
        <v>33</v>
      </c>
      <c r="C34" s="27">
        <v>58</v>
      </c>
      <c r="D34" s="93">
        <v>5</v>
      </c>
      <c r="E34" s="87">
        <v>0</v>
      </c>
      <c r="F34" s="93">
        <v>6</v>
      </c>
      <c r="G34" s="9">
        <f t="shared" si="9"/>
        <v>11</v>
      </c>
      <c r="H34" s="80"/>
      <c r="I34" s="93">
        <v>8</v>
      </c>
      <c r="J34" s="93">
        <v>0</v>
      </c>
      <c r="K34" s="80"/>
      <c r="L34" s="80"/>
      <c r="M34" s="93">
        <v>0</v>
      </c>
      <c r="N34" s="9">
        <f t="shared" si="3"/>
        <v>8</v>
      </c>
      <c r="O34" s="86">
        <f>C34+G34+N34</f>
        <v>77</v>
      </c>
      <c r="P34" s="29">
        <f t="shared" si="0"/>
        <v>0.75324675324675328</v>
      </c>
      <c r="Q34" s="29">
        <f t="shared" si="1"/>
        <v>0.14285714285714285</v>
      </c>
      <c r="R34" s="29">
        <f t="shared" si="4"/>
        <v>0.1038961038961039</v>
      </c>
      <c r="S34" s="30">
        <f t="shared" si="5"/>
        <v>1</v>
      </c>
    </row>
    <row r="35" spans="1:19" s="46" customFormat="1" ht="30" customHeight="1" thickBot="1" x14ac:dyDescent="0.3">
      <c r="A35" s="34"/>
      <c r="B35" s="47" t="s">
        <v>47</v>
      </c>
      <c r="C35" s="42">
        <f>SUM(C33:C34)</f>
        <v>137</v>
      </c>
      <c r="D35" s="47">
        <f>SUM(D33:D34)</f>
        <v>38</v>
      </c>
      <c r="E35" s="47">
        <f>SUM(E33:E34)</f>
        <v>0</v>
      </c>
      <c r="F35" s="47">
        <f>SUM(F33:F34)</f>
        <v>14</v>
      </c>
      <c r="G35" s="47">
        <f>SUM(G33:G34)</f>
        <v>52</v>
      </c>
      <c r="H35" s="81">
        <f t="shared" ref="H35:O35" si="14">SUM(H33:H34)</f>
        <v>0</v>
      </c>
      <c r="I35" s="47">
        <f>SUM(I33:I34)</f>
        <v>8</v>
      </c>
      <c r="J35" s="47">
        <v>0</v>
      </c>
      <c r="K35" s="81">
        <f t="shared" si="14"/>
        <v>0</v>
      </c>
      <c r="L35" s="81">
        <f t="shared" si="14"/>
        <v>0</v>
      </c>
      <c r="M35" s="47">
        <v>0</v>
      </c>
      <c r="N35" s="47">
        <v>0</v>
      </c>
      <c r="O35" s="63">
        <f t="shared" si="14"/>
        <v>197</v>
      </c>
      <c r="P35" s="51">
        <f t="shared" si="0"/>
        <v>0.69543147208121825</v>
      </c>
      <c r="Q35" s="51">
        <f t="shared" si="1"/>
        <v>0.26395939086294418</v>
      </c>
      <c r="R35" s="51">
        <f t="shared" si="4"/>
        <v>0</v>
      </c>
      <c r="S35" s="52">
        <f t="shared" si="5"/>
        <v>0.95939086294416243</v>
      </c>
    </row>
    <row r="36" spans="1:19" s="22" customFormat="1" ht="30" customHeight="1" thickBot="1" x14ac:dyDescent="0.3">
      <c r="B36" s="109" t="s">
        <v>70</v>
      </c>
      <c r="C36" s="109">
        <f>SUM(C35+C32+C28+C25+C21+C17+C12)</f>
        <v>3504</v>
      </c>
      <c r="D36" s="109">
        <f>SUM(D35+D32+D28+D25+D21+D17+D12)</f>
        <v>991</v>
      </c>
      <c r="E36" s="109">
        <f>SUM(E28+E25+E21+E17+E12)</f>
        <v>215</v>
      </c>
      <c r="F36" s="109">
        <f>SUM(F35+F32+F28+F25+F21+F17+F12)</f>
        <v>265</v>
      </c>
      <c r="G36" s="109">
        <f>SUM(G35+G32+G28+G25+G21+G17+G12)</f>
        <v>1471</v>
      </c>
      <c r="H36" s="109">
        <f t="shared" ref="H36:O36" si="15">SUM(H8:H11)+SUM(H13:H16)+SUM(H18:H20)+SUM(H22:H24)+SUM(H26:H27)+SUM(H29:H31)+SUM(H33:H34)</f>
        <v>0</v>
      </c>
      <c r="I36" s="109">
        <f>SUM(I35+I32+I28+I25+I21+I17+I12)</f>
        <v>444</v>
      </c>
      <c r="J36" s="109">
        <f>SUM(J35+J32+J28+J17+J12)</f>
        <v>18</v>
      </c>
      <c r="K36" s="109">
        <f t="shared" si="15"/>
        <v>0</v>
      </c>
      <c r="L36" s="109">
        <f t="shared" si="15"/>
        <v>0</v>
      </c>
      <c r="M36" s="109">
        <f>SUM(M35+M32+M28+M25+M21+M17+M12)</f>
        <v>47</v>
      </c>
      <c r="N36" s="109">
        <f>SUM(N35+N32+N28+N25+N21+N17+N12)</f>
        <v>537</v>
      </c>
      <c r="O36" s="50">
        <f t="shared" si="15"/>
        <v>5484</v>
      </c>
      <c r="P36" s="56">
        <f t="shared" si="0"/>
        <v>0.6389496717724289</v>
      </c>
      <c r="Q36" s="56">
        <f t="shared" si="1"/>
        <v>0.26823486506199856</v>
      </c>
      <c r="R36" s="56">
        <f t="shared" si="4"/>
        <v>9.7921225382932173E-2</v>
      </c>
      <c r="S36" s="57">
        <f t="shared" si="5"/>
        <v>1.0051057622173596</v>
      </c>
    </row>
  </sheetData>
  <sheetProtection algorithmName="SHA-512" hashValue="D8SBI8N6PwFrqtTbWL3r5nbbJpvyLxl2tXPJ6DZdWBsMP3mH3fC7o19n29KO3L8psmHVMfLijEtcuFPOCxflUQ==" saltValue="n+9yqg+ifB1CUgVuUb2AiQ==" spinCount="100000" sheet="1" objects="1" scenarios="1"/>
  <mergeCells count="15">
    <mergeCell ref="A2:B2"/>
    <mergeCell ref="A3:B3"/>
    <mergeCell ref="C5:S5"/>
    <mergeCell ref="Q6:Q7"/>
    <mergeCell ref="R6:R7"/>
    <mergeCell ref="S6:S7"/>
    <mergeCell ref="A6:A7"/>
    <mergeCell ref="B6:B7"/>
    <mergeCell ref="C6:C7"/>
    <mergeCell ref="D6:F6"/>
    <mergeCell ref="G6:G7"/>
    <mergeCell ref="H6:M6"/>
    <mergeCell ref="N6:N7"/>
    <mergeCell ref="O6:O7"/>
    <mergeCell ref="P6:P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djeca bez skrbi</vt:lpstr>
      <vt:lpstr>djeca PUP</vt:lpstr>
      <vt:lpstr> djeca PUP (2)</vt:lpstr>
      <vt:lpstr>djeca s teškoćama</vt:lpstr>
      <vt:lpstr>odrasle osobe int i dr </vt:lpstr>
      <vt:lpstr>odrasle s mentalnim</vt:lpstr>
      <vt:lpstr>mentalna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Pejanovic</dc:creator>
  <cp:lastModifiedBy>Rafael Pejčinović</cp:lastModifiedBy>
  <cp:lastPrinted>2018-10-22T09:01:03Z</cp:lastPrinted>
  <dcterms:created xsi:type="dcterms:W3CDTF">2018-03-07T11:40:39Z</dcterms:created>
  <dcterms:modified xsi:type="dcterms:W3CDTF">2018-12-27T15:49:54Z</dcterms:modified>
</cp:coreProperties>
</file>